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4030"/>
  <workbookPr autoCompressPictures="0"/>
  <bookViews>
    <workbookView xWindow="120" yWindow="60" windowWidth="17180" windowHeight="8420"/>
  </bookViews>
  <sheets>
    <sheet name="Sheet1" sheetId="1" r:id="rId1"/>
  </sheets>
  <definedNames>
    <definedName name="Finished">Sheet1!#REF!</definedName>
    <definedName name="_xlnm.Print_Area" localSheetId="0">Sheet1!$A$1:$AJ$66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M66" i="1" l="1"/>
  <c r="AM65" i="1"/>
  <c r="AM64" i="1"/>
  <c r="AM63" i="1"/>
  <c r="AM62" i="1"/>
  <c r="AM61" i="1"/>
  <c r="AM60" i="1"/>
  <c r="AM59" i="1"/>
  <c r="AM58" i="1"/>
  <c r="AM57" i="1"/>
  <c r="AM56" i="1"/>
  <c r="AM55" i="1"/>
  <c r="AM54" i="1"/>
  <c r="AM53" i="1"/>
  <c r="AM52" i="1"/>
  <c r="AM51" i="1"/>
  <c r="AM50" i="1"/>
  <c r="AM49" i="1"/>
  <c r="AM48" i="1"/>
  <c r="AM47" i="1"/>
  <c r="AM46" i="1"/>
  <c r="AM45" i="1"/>
  <c r="AM44" i="1"/>
  <c r="AM43" i="1"/>
  <c r="AM42" i="1"/>
  <c r="AM41" i="1"/>
  <c r="AM40" i="1"/>
  <c r="AM39" i="1"/>
  <c r="AM38" i="1"/>
  <c r="AM37" i="1"/>
  <c r="AM36" i="1"/>
  <c r="AM35" i="1"/>
  <c r="AM34" i="1"/>
  <c r="AM33" i="1"/>
  <c r="AM32" i="1"/>
  <c r="AM31" i="1"/>
  <c r="AM30" i="1"/>
  <c r="AM29" i="1"/>
  <c r="AM28" i="1"/>
  <c r="AM27" i="1"/>
  <c r="AM26" i="1"/>
  <c r="AM25" i="1"/>
  <c r="AM24" i="1"/>
  <c r="AM23" i="1"/>
  <c r="AM22" i="1"/>
  <c r="AM21" i="1"/>
  <c r="AM20" i="1"/>
  <c r="AM19" i="1"/>
  <c r="AM18" i="1"/>
  <c r="AM17" i="1"/>
  <c r="AM16" i="1"/>
  <c r="AM15" i="1"/>
  <c r="AM14" i="1"/>
  <c r="AM13" i="1"/>
  <c r="AM12" i="1"/>
  <c r="AM11" i="1"/>
  <c r="AM10" i="1"/>
  <c r="AM9" i="1"/>
  <c r="AM8" i="1"/>
  <c r="AM7" i="1"/>
  <c r="Z66" i="1"/>
  <c r="Z65" i="1"/>
  <c r="Z64" i="1"/>
  <c r="Z63" i="1"/>
  <c r="Z62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Z44" i="1"/>
  <c r="Z43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Z25" i="1"/>
  <c r="Z24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Z9" i="1"/>
  <c r="Z8" i="1"/>
  <c r="Z7" i="1"/>
  <c r="Z10" i="1"/>
  <c r="AF4" i="1"/>
  <c r="AF66" i="1"/>
  <c r="X66" i="1"/>
  <c r="AD66" i="1"/>
  <c r="AB66" i="1"/>
  <c r="AH66" i="1"/>
  <c r="AT66" i="1"/>
  <c r="AS66" i="1"/>
  <c r="AR66" i="1"/>
  <c r="AF65" i="1"/>
  <c r="X65" i="1"/>
  <c r="AD65" i="1"/>
  <c r="AB65" i="1"/>
  <c r="AH65" i="1"/>
  <c r="AT65" i="1"/>
  <c r="AS65" i="1"/>
  <c r="AR65" i="1"/>
  <c r="AF64" i="1"/>
  <c r="X64" i="1"/>
  <c r="AD64" i="1"/>
  <c r="AB64" i="1"/>
  <c r="AH64" i="1"/>
  <c r="AT64" i="1"/>
  <c r="AS64" i="1"/>
  <c r="AR64" i="1"/>
  <c r="AF63" i="1"/>
  <c r="X63" i="1"/>
  <c r="AD63" i="1"/>
  <c r="AB63" i="1"/>
  <c r="AH63" i="1"/>
  <c r="AT63" i="1"/>
  <c r="AS63" i="1"/>
  <c r="AR63" i="1"/>
  <c r="AF62" i="1"/>
  <c r="X62" i="1"/>
  <c r="AD62" i="1"/>
  <c r="AB62" i="1"/>
  <c r="AH62" i="1"/>
  <c r="AT62" i="1"/>
  <c r="AS62" i="1"/>
  <c r="AR62" i="1"/>
  <c r="AF61" i="1"/>
  <c r="X61" i="1"/>
  <c r="AD61" i="1"/>
  <c r="AB61" i="1"/>
  <c r="AH61" i="1"/>
  <c r="AT61" i="1"/>
  <c r="AS61" i="1"/>
  <c r="AR61" i="1"/>
  <c r="AF60" i="1"/>
  <c r="X60" i="1"/>
  <c r="AD60" i="1"/>
  <c r="AB60" i="1"/>
  <c r="AH60" i="1"/>
  <c r="AT60" i="1"/>
  <c r="AS60" i="1"/>
  <c r="AR60" i="1"/>
  <c r="AF59" i="1"/>
  <c r="X59" i="1"/>
  <c r="AD59" i="1"/>
  <c r="AB59" i="1"/>
  <c r="AH59" i="1"/>
  <c r="AT59" i="1"/>
  <c r="AS59" i="1"/>
  <c r="AR59" i="1"/>
  <c r="AF58" i="1"/>
  <c r="X58" i="1"/>
  <c r="AD58" i="1"/>
  <c r="AB58" i="1"/>
  <c r="AH58" i="1"/>
  <c r="AT58" i="1"/>
  <c r="AS58" i="1"/>
  <c r="AR58" i="1"/>
  <c r="AF57" i="1"/>
  <c r="X57" i="1"/>
  <c r="AD57" i="1"/>
  <c r="AB57" i="1"/>
  <c r="AH57" i="1"/>
  <c r="AT57" i="1"/>
  <c r="AS57" i="1"/>
  <c r="AR57" i="1"/>
  <c r="AF56" i="1"/>
  <c r="X56" i="1"/>
  <c r="AD56" i="1"/>
  <c r="AB56" i="1"/>
  <c r="AH56" i="1"/>
  <c r="AT56" i="1"/>
  <c r="AS56" i="1"/>
  <c r="AR56" i="1"/>
  <c r="AF55" i="1"/>
  <c r="X55" i="1"/>
  <c r="AD55" i="1"/>
  <c r="AB55" i="1"/>
  <c r="AH55" i="1"/>
  <c r="AT55" i="1"/>
  <c r="AS55" i="1"/>
  <c r="AR55" i="1"/>
  <c r="AF54" i="1"/>
  <c r="X54" i="1"/>
  <c r="AD54" i="1"/>
  <c r="AB54" i="1"/>
  <c r="AH54" i="1"/>
  <c r="AT54" i="1"/>
  <c r="AS54" i="1"/>
  <c r="AR54" i="1"/>
  <c r="AF53" i="1"/>
  <c r="X53" i="1"/>
  <c r="AD53" i="1"/>
  <c r="AB53" i="1"/>
  <c r="AH53" i="1"/>
  <c r="AT53" i="1"/>
  <c r="AS53" i="1"/>
  <c r="AR53" i="1"/>
  <c r="AF52" i="1"/>
  <c r="X52" i="1"/>
  <c r="AD52" i="1"/>
  <c r="AB52" i="1"/>
  <c r="AH52" i="1"/>
  <c r="AT52" i="1"/>
  <c r="AS52" i="1"/>
  <c r="AR52" i="1"/>
  <c r="AF51" i="1"/>
  <c r="X51" i="1"/>
  <c r="AD51" i="1"/>
  <c r="AB51" i="1"/>
  <c r="AH51" i="1"/>
  <c r="AT51" i="1"/>
  <c r="AS51" i="1"/>
  <c r="AR51" i="1"/>
  <c r="AF50" i="1"/>
  <c r="X50" i="1"/>
  <c r="AD50" i="1"/>
  <c r="AB50" i="1"/>
  <c r="AH50" i="1"/>
  <c r="AT50" i="1"/>
  <c r="AS50" i="1"/>
  <c r="AR50" i="1"/>
  <c r="AF49" i="1"/>
  <c r="X49" i="1"/>
  <c r="AD49" i="1"/>
  <c r="AB49" i="1"/>
  <c r="AH49" i="1"/>
  <c r="AT49" i="1"/>
  <c r="AS49" i="1"/>
  <c r="AR49" i="1"/>
  <c r="AF48" i="1"/>
  <c r="X48" i="1"/>
  <c r="AD48" i="1"/>
  <c r="AB48" i="1"/>
  <c r="AH48" i="1"/>
  <c r="AT48" i="1"/>
  <c r="AS48" i="1"/>
  <c r="AR48" i="1"/>
  <c r="AF47" i="1"/>
  <c r="X47" i="1"/>
  <c r="AD47" i="1"/>
  <c r="AB47" i="1"/>
  <c r="AH47" i="1"/>
  <c r="AT47" i="1"/>
  <c r="AS47" i="1"/>
  <c r="AR47" i="1"/>
  <c r="AF46" i="1"/>
  <c r="X46" i="1"/>
  <c r="AD46" i="1"/>
  <c r="AB46" i="1"/>
  <c r="AH46" i="1"/>
  <c r="AT46" i="1"/>
  <c r="AS46" i="1"/>
  <c r="AR46" i="1"/>
  <c r="AF45" i="1"/>
  <c r="X45" i="1"/>
  <c r="AD45" i="1"/>
  <c r="AB45" i="1"/>
  <c r="AH45" i="1"/>
  <c r="AT45" i="1"/>
  <c r="AS45" i="1"/>
  <c r="AR45" i="1"/>
  <c r="AF44" i="1"/>
  <c r="AL44" i="1"/>
  <c r="AL30" i="1"/>
  <c r="AL37" i="1"/>
  <c r="AL8" i="1"/>
  <c r="AL31" i="1"/>
  <c r="AL9" i="1"/>
  <c r="AL42" i="1"/>
  <c r="AL10" i="1"/>
  <c r="AL29" i="1"/>
  <c r="AL27" i="1"/>
  <c r="AL26" i="1"/>
  <c r="AL28" i="1"/>
  <c r="AL34" i="1"/>
  <c r="AL33" i="1"/>
  <c r="AL23" i="1"/>
  <c r="AL35" i="1"/>
  <c r="AL39" i="1"/>
  <c r="AL41" i="1"/>
  <c r="AL7" i="1"/>
  <c r="AL11" i="1"/>
  <c r="AL12" i="1"/>
  <c r="AL13" i="1"/>
  <c r="AL14" i="1"/>
  <c r="AL15" i="1"/>
  <c r="AL16" i="1"/>
  <c r="AL17" i="1"/>
  <c r="AL18" i="1"/>
  <c r="AL19" i="1"/>
  <c r="AL20" i="1"/>
  <c r="AL21" i="1"/>
  <c r="AL22" i="1"/>
  <c r="AL24" i="1"/>
  <c r="AL25" i="1"/>
  <c r="AL32" i="1"/>
  <c r="AL36" i="1"/>
  <c r="AL38" i="1"/>
  <c r="AL40" i="1"/>
  <c r="AL43" i="1"/>
  <c r="AL45" i="1"/>
  <c r="AL46" i="1"/>
  <c r="AL47" i="1"/>
  <c r="AL48" i="1"/>
  <c r="AL49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4" i="1"/>
  <c r="X44" i="1"/>
  <c r="AM4" i="1"/>
  <c r="AD44" i="1"/>
  <c r="AB44" i="1"/>
  <c r="AH44" i="1"/>
  <c r="AO44" i="1"/>
  <c r="AN44" i="1"/>
  <c r="AP44" i="1"/>
  <c r="AD7" i="1"/>
  <c r="AF7" i="1"/>
  <c r="X7" i="1"/>
  <c r="AB7" i="1"/>
  <c r="AH7" i="1"/>
  <c r="AN7" i="1"/>
  <c r="AO7" i="1"/>
  <c r="AP7" i="1"/>
  <c r="AD8" i="1"/>
  <c r="AF8" i="1"/>
  <c r="X8" i="1"/>
  <c r="AB8" i="1"/>
  <c r="AH8" i="1"/>
  <c r="AO8" i="1"/>
  <c r="AN8" i="1"/>
  <c r="AP8" i="1"/>
  <c r="AD9" i="1"/>
  <c r="AF9" i="1"/>
  <c r="X9" i="1"/>
  <c r="AB9" i="1"/>
  <c r="AH9" i="1"/>
  <c r="AO9" i="1"/>
  <c r="AN9" i="1"/>
  <c r="AP9" i="1"/>
  <c r="AD10" i="1"/>
  <c r="AF10" i="1"/>
  <c r="X10" i="1"/>
  <c r="AB10" i="1"/>
  <c r="AH10" i="1"/>
  <c r="AO10" i="1"/>
  <c r="AN10" i="1"/>
  <c r="AP10" i="1"/>
  <c r="AD11" i="1"/>
  <c r="AF11" i="1"/>
  <c r="X11" i="1"/>
  <c r="AB11" i="1"/>
  <c r="AH11" i="1"/>
  <c r="AO11" i="1"/>
  <c r="AN11" i="1"/>
  <c r="AP11" i="1"/>
  <c r="AD12" i="1"/>
  <c r="AF12" i="1"/>
  <c r="X12" i="1"/>
  <c r="AB12" i="1"/>
  <c r="AH12" i="1"/>
  <c r="AO12" i="1"/>
  <c r="AN12" i="1"/>
  <c r="AP12" i="1"/>
  <c r="AD13" i="1"/>
  <c r="AF13" i="1"/>
  <c r="X13" i="1"/>
  <c r="AB13" i="1"/>
  <c r="AH13" i="1"/>
  <c r="AO13" i="1"/>
  <c r="AN13" i="1"/>
  <c r="AP13" i="1"/>
  <c r="AD14" i="1"/>
  <c r="AF14" i="1"/>
  <c r="X14" i="1"/>
  <c r="AB14" i="1"/>
  <c r="AH14" i="1"/>
  <c r="AO14" i="1"/>
  <c r="AN14" i="1"/>
  <c r="AP14" i="1"/>
  <c r="AD15" i="1"/>
  <c r="AF15" i="1"/>
  <c r="X15" i="1"/>
  <c r="AB15" i="1"/>
  <c r="AH15" i="1"/>
  <c r="AP15" i="1"/>
  <c r="AD16" i="1"/>
  <c r="AF16" i="1"/>
  <c r="X16" i="1"/>
  <c r="AB16" i="1"/>
  <c r="AH16" i="1"/>
  <c r="AO16" i="1"/>
  <c r="AN16" i="1"/>
  <c r="AP16" i="1"/>
  <c r="AD17" i="1"/>
  <c r="AF17" i="1"/>
  <c r="X17" i="1"/>
  <c r="AB17" i="1"/>
  <c r="AH17" i="1"/>
  <c r="AP17" i="1"/>
  <c r="AD18" i="1"/>
  <c r="AF18" i="1"/>
  <c r="X18" i="1"/>
  <c r="AB18" i="1"/>
  <c r="AH18" i="1"/>
  <c r="AO18" i="1"/>
  <c r="AN18" i="1"/>
  <c r="AP18" i="1"/>
  <c r="AD19" i="1"/>
  <c r="AF19" i="1"/>
  <c r="X19" i="1"/>
  <c r="AB19" i="1"/>
  <c r="AH19" i="1"/>
  <c r="AO19" i="1"/>
  <c r="AN19" i="1"/>
  <c r="AP19" i="1"/>
  <c r="AD20" i="1"/>
  <c r="AF20" i="1"/>
  <c r="X20" i="1"/>
  <c r="AB20" i="1"/>
  <c r="AH20" i="1"/>
  <c r="AO20" i="1"/>
  <c r="AN20" i="1"/>
  <c r="AP20" i="1"/>
  <c r="AD21" i="1"/>
  <c r="AF21" i="1"/>
  <c r="X21" i="1"/>
  <c r="AB21" i="1"/>
  <c r="AH21" i="1"/>
  <c r="AO21" i="1"/>
  <c r="AN21" i="1"/>
  <c r="AP21" i="1"/>
  <c r="AD22" i="1"/>
  <c r="AF22" i="1"/>
  <c r="X22" i="1"/>
  <c r="AB22" i="1"/>
  <c r="AH22" i="1"/>
  <c r="AO22" i="1"/>
  <c r="AN22" i="1"/>
  <c r="AP22" i="1"/>
  <c r="AD23" i="1"/>
  <c r="AF23" i="1"/>
  <c r="X23" i="1"/>
  <c r="AB23" i="1"/>
  <c r="AH23" i="1"/>
  <c r="AO23" i="1"/>
  <c r="AN23" i="1"/>
  <c r="AP23" i="1"/>
  <c r="AD24" i="1"/>
  <c r="AF24" i="1"/>
  <c r="X24" i="1"/>
  <c r="AB24" i="1"/>
  <c r="AH24" i="1"/>
  <c r="AO24" i="1"/>
  <c r="AN24" i="1"/>
  <c r="AP24" i="1"/>
  <c r="AD25" i="1"/>
  <c r="AF25" i="1"/>
  <c r="X25" i="1"/>
  <c r="AB25" i="1"/>
  <c r="AH25" i="1"/>
  <c r="AO25" i="1"/>
  <c r="AN25" i="1"/>
  <c r="AP25" i="1"/>
  <c r="AD26" i="1"/>
  <c r="AF26" i="1"/>
  <c r="X26" i="1"/>
  <c r="AB26" i="1"/>
  <c r="AH26" i="1"/>
  <c r="AO26" i="1"/>
  <c r="AN26" i="1"/>
  <c r="AP26" i="1"/>
  <c r="AD27" i="1"/>
  <c r="AF27" i="1"/>
  <c r="X27" i="1"/>
  <c r="AB27" i="1"/>
  <c r="AH27" i="1"/>
  <c r="AO27" i="1"/>
  <c r="AN27" i="1"/>
  <c r="AP27" i="1"/>
  <c r="AD28" i="1"/>
  <c r="AF28" i="1"/>
  <c r="X28" i="1"/>
  <c r="AB28" i="1"/>
  <c r="AH28" i="1"/>
  <c r="AO28" i="1"/>
  <c r="AN28" i="1"/>
  <c r="AP28" i="1"/>
  <c r="AD29" i="1"/>
  <c r="AF29" i="1"/>
  <c r="X29" i="1"/>
  <c r="AB29" i="1"/>
  <c r="AH29" i="1"/>
  <c r="AO29" i="1"/>
  <c r="AN29" i="1"/>
  <c r="AP29" i="1"/>
  <c r="AD30" i="1"/>
  <c r="AB30" i="1"/>
  <c r="AF30" i="1"/>
  <c r="X30" i="1"/>
  <c r="AH30" i="1"/>
  <c r="AO30" i="1"/>
  <c r="AN30" i="1"/>
  <c r="AP30" i="1"/>
  <c r="AD31" i="1"/>
  <c r="AF31" i="1"/>
  <c r="X31" i="1"/>
  <c r="AB31" i="1"/>
  <c r="AH31" i="1"/>
  <c r="AO31" i="1"/>
  <c r="AN31" i="1"/>
  <c r="AP31" i="1"/>
  <c r="AD32" i="1"/>
  <c r="AF32" i="1"/>
  <c r="X32" i="1"/>
  <c r="AB32" i="1"/>
  <c r="AH32" i="1"/>
  <c r="AO32" i="1"/>
  <c r="AN32" i="1"/>
  <c r="AP32" i="1"/>
  <c r="AD33" i="1"/>
  <c r="AF33" i="1"/>
  <c r="X33" i="1"/>
  <c r="AB33" i="1"/>
  <c r="AH33" i="1"/>
  <c r="AO33" i="1"/>
  <c r="AN33" i="1"/>
  <c r="AP33" i="1"/>
  <c r="AD34" i="1"/>
  <c r="AF34" i="1"/>
  <c r="X34" i="1"/>
  <c r="AB34" i="1"/>
  <c r="AH34" i="1"/>
  <c r="AO34" i="1"/>
  <c r="AN34" i="1"/>
  <c r="AP34" i="1"/>
  <c r="AD35" i="1"/>
  <c r="AF35" i="1"/>
  <c r="X35" i="1"/>
  <c r="AB35" i="1"/>
  <c r="AH35" i="1"/>
  <c r="AO35" i="1"/>
  <c r="AN35" i="1"/>
  <c r="AP35" i="1"/>
  <c r="AD36" i="1"/>
  <c r="AF36" i="1"/>
  <c r="X36" i="1"/>
  <c r="AB36" i="1"/>
  <c r="AH36" i="1"/>
  <c r="AO36" i="1"/>
  <c r="AN36" i="1"/>
  <c r="AP36" i="1"/>
  <c r="AD37" i="1"/>
  <c r="AF37" i="1"/>
  <c r="X37" i="1"/>
  <c r="AB37" i="1"/>
  <c r="AH37" i="1"/>
  <c r="AO37" i="1"/>
  <c r="AN37" i="1"/>
  <c r="AP37" i="1"/>
  <c r="AD38" i="1"/>
  <c r="AF38" i="1"/>
  <c r="X38" i="1"/>
  <c r="AB38" i="1"/>
  <c r="AH38" i="1"/>
  <c r="AP38" i="1"/>
  <c r="AD39" i="1"/>
  <c r="AF39" i="1"/>
  <c r="X39" i="1"/>
  <c r="AB39" i="1"/>
  <c r="AH39" i="1"/>
  <c r="AO39" i="1"/>
  <c r="AN39" i="1"/>
  <c r="AP39" i="1"/>
  <c r="AD40" i="1"/>
  <c r="AF40" i="1"/>
  <c r="X40" i="1"/>
  <c r="AB40" i="1"/>
  <c r="AH40" i="1"/>
  <c r="AP40" i="1"/>
  <c r="AD41" i="1"/>
  <c r="AF41" i="1"/>
  <c r="X41" i="1"/>
  <c r="AB41" i="1"/>
  <c r="AH41" i="1"/>
  <c r="AN41" i="1"/>
  <c r="AO41" i="1"/>
  <c r="AP41" i="1"/>
  <c r="AD42" i="1"/>
  <c r="AF42" i="1"/>
  <c r="X42" i="1"/>
  <c r="AB42" i="1"/>
  <c r="AH42" i="1"/>
  <c r="AO42" i="1"/>
  <c r="AN42" i="1"/>
  <c r="AP42" i="1"/>
  <c r="AD43" i="1"/>
  <c r="AF43" i="1"/>
  <c r="X43" i="1"/>
  <c r="AB43" i="1"/>
  <c r="AH43" i="1"/>
  <c r="AP43" i="1"/>
  <c r="AP45" i="1"/>
  <c r="AP46" i="1"/>
  <c r="AP47" i="1"/>
  <c r="AP48" i="1"/>
  <c r="AP49" i="1"/>
  <c r="AP50" i="1"/>
  <c r="AP51" i="1"/>
  <c r="AP52" i="1"/>
  <c r="AP53" i="1"/>
  <c r="AP54" i="1"/>
  <c r="AP55" i="1"/>
  <c r="AP56" i="1"/>
  <c r="AP57" i="1"/>
  <c r="AP58" i="1"/>
  <c r="AP59" i="1"/>
  <c r="AP60" i="1"/>
  <c r="AP61" i="1"/>
  <c r="AP62" i="1"/>
  <c r="AP63" i="1"/>
  <c r="AP64" i="1"/>
  <c r="AP65" i="1"/>
  <c r="AP66" i="1"/>
  <c r="AQ44" i="1"/>
  <c r="AR44" i="1"/>
  <c r="AS44" i="1"/>
  <c r="AT44" i="1"/>
  <c r="AT43" i="1"/>
  <c r="AS43" i="1"/>
  <c r="AR43" i="1"/>
  <c r="AQ42" i="1"/>
  <c r="AR42" i="1"/>
  <c r="AS42" i="1"/>
  <c r="AT42" i="1"/>
  <c r="AQ41" i="1"/>
  <c r="AR41" i="1"/>
  <c r="AS41" i="1"/>
  <c r="AT41" i="1"/>
  <c r="AT40" i="1"/>
  <c r="AS40" i="1"/>
  <c r="AR40" i="1"/>
  <c r="AQ39" i="1"/>
  <c r="AR39" i="1"/>
  <c r="AS39" i="1"/>
  <c r="AT39" i="1"/>
  <c r="AT38" i="1"/>
  <c r="AS38" i="1"/>
  <c r="AR38" i="1"/>
  <c r="AQ37" i="1"/>
  <c r="AR37" i="1"/>
  <c r="AS37" i="1"/>
  <c r="AT37" i="1"/>
  <c r="AQ36" i="1"/>
  <c r="AR36" i="1"/>
  <c r="AS36" i="1"/>
  <c r="AT36" i="1"/>
  <c r="AQ35" i="1"/>
  <c r="AR35" i="1"/>
  <c r="AS35" i="1"/>
  <c r="AT35" i="1"/>
  <c r="AQ34" i="1"/>
  <c r="AR34" i="1"/>
  <c r="AS34" i="1"/>
  <c r="AT34" i="1"/>
  <c r="AQ33" i="1"/>
  <c r="AR33" i="1"/>
  <c r="AS33" i="1"/>
  <c r="AT33" i="1"/>
  <c r="AQ32" i="1"/>
  <c r="AR32" i="1"/>
  <c r="AS32" i="1"/>
  <c r="AT32" i="1"/>
  <c r="AQ31" i="1"/>
  <c r="AR31" i="1"/>
  <c r="AS31" i="1"/>
  <c r="AT31" i="1"/>
  <c r="AQ30" i="1"/>
  <c r="AR30" i="1"/>
  <c r="AS30" i="1"/>
  <c r="AT30" i="1"/>
  <c r="AQ29" i="1"/>
  <c r="AR29" i="1"/>
  <c r="AS29" i="1"/>
  <c r="AT29" i="1"/>
  <c r="AQ28" i="1"/>
  <c r="AR28" i="1"/>
  <c r="AS28" i="1"/>
  <c r="AT28" i="1"/>
  <c r="AQ27" i="1"/>
  <c r="AR27" i="1"/>
  <c r="AS27" i="1"/>
  <c r="AT27" i="1"/>
  <c r="AQ26" i="1"/>
  <c r="AR26" i="1"/>
  <c r="AS26" i="1"/>
  <c r="AT26" i="1"/>
  <c r="AQ25" i="1"/>
  <c r="AR25" i="1"/>
  <c r="AS25" i="1"/>
  <c r="AT25" i="1"/>
  <c r="AQ24" i="1"/>
  <c r="AR24" i="1"/>
  <c r="AS24" i="1"/>
  <c r="AT24" i="1"/>
  <c r="AQ23" i="1"/>
  <c r="AR23" i="1"/>
  <c r="AS23" i="1"/>
  <c r="AT23" i="1"/>
  <c r="AQ22" i="1"/>
  <c r="AR22" i="1"/>
  <c r="AS22" i="1"/>
  <c r="AT22" i="1"/>
  <c r="AQ21" i="1"/>
  <c r="AR21" i="1"/>
  <c r="AS21" i="1"/>
  <c r="AT21" i="1"/>
  <c r="AQ20" i="1"/>
  <c r="AR20" i="1"/>
  <c r="AS20" i="1"/>
  <c r="AT20" i="1"/>
  <c r="AQ19" i="1"/>
  <c r="AR19" i="1"/>
  <c r="AS19" i="1"/>
  <c r="AT19" i="1"/>
  <c r="AQ18" i="1"/>
  <c r="AR18" i="1"/>
  <c r="AS18" i="1"/>
  <c r="AT18" i="1"/>
  <c r="AT17" i="1"/>
  <c r="AS17" i="1"/>
  <c r="AR17" i="1"/>
  <c r="AQ16" i="1"/>
  <c r="AR16" i="1"/>
  <c r="AS16" i="1"/>
  <c r="AT16" i="1"/>
  <c r="AT15" i="1"/>
  <c r="AS15" i="1"/>
  <c r="AR15" i="1"/>
  <c r="AQ14" i="1"/>
  <c r="AR14" i="1"/>
  <c r="AS14" i="1"/>
  <c r="AT14" i="1"/>
  <c r="AQ13" i="1"/>
  <c r="AR13" i="1"/>
  <c r="AS13" i="1"/>
  <c r="AT13" i="1"/>
  <c r="AQ12" i="1"/>
  <c r="AR12" i="1"/>
  <c r="AS12" i="1"/>
  <c r="AT12" i="1"/>
  <c r="AQ11" i="1"/>
  <c r="AR11" i="1"/>
  <c r="AS11" i="1"/>
  <c r="AT11" i="1"/>
  <c r="AQ10" i="1"/>
  <c r="AR10" i="1"/>
  <c r="AS10" i="1"/>
  <c r="AT10" i="1"/>
  <c r="AQ9" i="1"/>
  <c r="AR9" i="1"/>
  <c r="AS9" i="1"/>
  <c r="AT9" i="1"/>
  <c r="AQ8" i="1"/>
  <c r="AR8" i="1"/>
  <c r="AS8" i="1"/>
  <c r="AT8" i="1"/>
  <c r="AQ7" i="1"/>
  <c r="AR7" i="1"/>
  <c r="AS7" i="1"/>
  <c r="AT7" i="1"/>
  <c r="AD4" i="1"/>
  <c r="X4" i="1"/>
  <c r="AQ66" i="1"/>
  <c r="AO66" i="1"/>
  <c r="AN66" i="1"/>
  <c r="AJ66" i="1"/>
  <c r="AQ65" i="1"/>
  <c r="AO65" i="1"/>
  <c r="AN65" i="1"/>
  <c r="AJ65" i="1"/>
  <c r="AQ64" i="1"/>
  <c r="AO64" i="1"/>
  <c r="AN64" i="1"/>
  <c r="AJ64" i="1"/>
  <c r="AQ63" i="1"/>
  <c r="AO63" i="1"/>
  <c r="AN63" i="1"/>
  <c r="AJ63" i="1"/>
  <c r="AQ62" i="1"/>
  <c r="AO62" i="1"/>
  <c r="AN62" i="1"/>
  <c r="AJ62" i="1"/>
  <c r="AQ61" i="1"/>
  <c r="AO61" i="1"/>
  <c r="AN61" i="1"/>
  <c r="AJ61" i="1"/>
  <c r="AQ60" i="1"/>
  <c r="AO60" i="1"/>
  <c r="AN60" i="1"/>
  <c r="AJ60" i="1"/>
  <c r="AQ59" i="1"/>
  <c r="AO59" i="1"/>
  <c r="AN59" i="1"/>
  <c r="AJ59" i="1"/>
  <c r="AQ58" i="1"/>
  <c r="AO58" i="1"/>
  <c r="AN58" i="1"/>
  <c r="AJ58" i="1"/>
  <c r="AQ57" i="1"/>
  <c r="AO57" i="1"/>
  <c r="AN57" i="1"/>
  <c r="AJ57" i="1"/>
  <c r="AQ56" i="1"/>
  <c r="AO56" i="1"/>
  <c r="AN56" i="1"/>
  <c r="AJ56" i="1"/>
  <c r="AQ55" i="1"/>
  <c r="AO55" i="1"/>
  <c r="AN55" i="1"/>
  <c r="AJ55" i="1"/>
  <c r="AQ54" i="1"/>
  <c r="AO54" i="1"/>
  <c r="AN54" i="1"/>
  <c r="AJ54" i="1"/>
  <c r="AQ53" i="1"/>
  <c r="AO53" i="1"/>
  <c r="AN53" i="1"/>
  <c r="AJ53" i="1"/>
  <c r="AQ52" i="1"/>
  <c r="AO52" i="1"/>
  <c r="AN52" i="1"/>
  <c r="AJ52" i="1"/>
  <c r="AQ51" i="1"/>
  <c r="AO51" i="1"/>
  <c r="AN51" i="1"/>
  <c r="AJ51" i="1"/>
  <c r="AQ50" i="1"/>
  <c r="AO50" i="1"/>
  <c r="AN50" i="1"/>
  <c r="AJ50" i="1"/>
  <c r="AQ49" i="1"/>
  <c r="AO49" i="1"/>
  <c r="AN49" i="1"/>
  <c r="AJ49" i="1"/>
  <c r="AQ48" i="1"/>
  <c r="AO48" i="1"/>
  <c r="AN48" i="1"/>
  <c r="AJ48" i="1"/>
  <c r="AQ47" i="1"/>
  <c r="AO47" i="1"/>
  <c r="AN47" i="1"/>
  <c r="AJ47" i="1"/>
  <c r="AQ46" i="1"/>
  <c r="AO46" i="1"/>
  <c r="AN46" i="1"/>
  <c r="AJ46" i="1"/>
  <c r="AQ45" i="1"/>
  <c r="AO45" i="1"/>
  <c r="AN45" i="1"/>
  <c r="AJ45" i="1"/>
  <c r="AJ44" i="1"/>
  <c r="AQ43" i="1"/>
  <c r="AO43" i="1"/>
  <c r="AN43" i="1"/>
  <c r="AJ43" i="1"/>
  <c r="AJ42" i="1"/>
  <c r="AJ41" i="1"/>
  <c r="AQ40" i="1"/>
  <c r="AO40" i="1"/>
  <c r="AN40" i="1"/>
  <c r="AJ40" i="1"/>
  <c r="AJ39" i="1"/>
  <c r="AQ38" i="1"/>
  <c r="AO38" i="1"/>
  <c r="AN38" i="1"/>
  <c r="AJ38" i="1"/>
  <c r="AJ37" i="1"/>
  <c r="AJ36" i="1"/>
  <c r="AJ35" i="1"/>
  <c r="AJ34" i="1"/>
  <c r="AJ33" i="1"/>
  <c r="AJ32" i="1"/>
  <c r="AJ31" i="1"/>
  <c r="AJ30" i="1"/>
  <c r="AJ29" i="1"/>
  <c r="AJ28" i="1"/>
  <c r="AJ27" i="1"/>
  <c r="AJ26" i="1"/>
  <c r="AJ25" i="1"/>
  <c r="AJ24" i="1"/>
  <c r="AJ23" i="1"/>
  <c r="AJ22" i="1"/>
  <c r="AJ21" i="1"/>
  <c r="AJ20" i="1"/>
  <c r="AJ19" i="1"/>
  <c r="AJ18" i="1"/>
  <c r="AQ17" i="1"/>
  <c r="AO17" i="1"/>
  <c r="AN17" i="1"/>
  <c r="AJ17" i="1"/>
  <c r="AJ16" i="1"/>
  <c r="AQ15" i="1"/>
  <c r="AO15" i="1"/>
  <c r="AN15" i="1"/>
  <c r="AJ15" i="1"/>
  <c r="AJ14" i="1"/>
  <c r="AJ13" i="1"/>
  <c r="AJ12" i="1"/>
  <c r="AJ11" i="1"/>
  <c r="AJ10" i="1"/>
  <c r="AJ9" i="1"/>
  <c r="AJ8" i="1"/>
  <c r="AJ7" i="1"/>
</calcChain>
</file>

<file path=xl/sharedStrings.xml><?xml version="1.0" encoding="utf-8"?>
<sst xmlns="http://schemas.openxmlformats.org/spreadsheetml/2006/main" count="280" uniqueCount="84">
  <si>
    <t>Thermodynamics Scoring Sheet</t>
  </si>
  <si>
    <t>Hidden Calculations:  You shouldn't see this</t>
  </si>
  <si>
    <t>2017-2018 Season Version 1.0</t>
  </si>
  <si>
    <t>Y</t>
  </si>
  <si>
    <t>Max HRF</t>
  </si>
  <si>
    <t>Best PE</t>
  </si>
  <si>
    <t>Best TS</t>
  </si>
  <si>
    <t>Max PE</t>
  </si>
  <si>
    <t>N</t>
  </si>
  <si>
    <t>Chart Score (Max 2pts each Column)</t>
  </si>
  <si>
    <t>Temperatures</t>
  </si>
  <si>
    <t>Penalties</t>
  </si>
  <si>
    <t>Team #</t>
  </si>
  <si>
    <t>Team Name</t>
  </si>
  <si>
    <t>Ice Water (ml)</t>
  </si>
  <si>
    <t>Data Range</t>
  </si>
  <si>
    <t>Data Points</t>
  </si>
  <si>
    <t>Proper Labels</t>
  </si>
  <si>
    <t># Charts</t>
  </si>
  <si>
    <t>Picture Labels</t>
  </si>
  <si>
    <t>Test Score</t>
  </si>
  <si>
    <t>Internal Temp</t>
  </si>
  <si>
    <t>External Temp</t>
  </si>
  <si>
    <t>Predicted Temp</t>
  </si>
  <si>
    <t>Comp. Viols.</t>
  </si>
  <si>
    <t>No Device</t>
  </si>
  <si>
    <t>Unsafe DQ</t>
  </si>
  <si>
    <t>Const. Violations Corrected</t>
  </si>
  <si>
    <t>Missed Impound</t>
  </si>
  <si>
    <t>HS</t>
  </si>
  <si>
    <t>IWB</t>
  </si>
  <si>
    <t>CS</t>
  </si>
  <si>
    <t>PS</t>
  </si>
  <si>
    <t>TS</t>
  </si>
  <si>
    <t>Final Score</t>
  </si>
  <si>
    <t>Rank</t>
  </si>
  <si>
    <t>HRF</t>
  </si>
  <si>
    <t>PE</t>
  </si>
  <si>
    <t>Tie Break 1</t>
  </si>
  <si>
    <t>Tie Break 2</t>
  </si>
  <si>
    <t>TB1-2 Score for Ranking</t>
  </si>
  <si>
    <t>Rank after TB1-2</t>
  </si>
  <si>
    <t>Tie Break 3</t>
  </si>
  <si>
    <t>Tie Break 4</t>
  </si>
  <si>
    <t>Rank/TB3-4 Score for Final Ranking</t>
  </si>
  <si>
    <t>Birmingham Covington Black</t>
  </si>
  <si>
    <t>Birmingham Covington Gold</t>
  </si>
  <si>
    <t>Boulan Park Purple</t>
  </si>
  <si>
    <t>Boulan Park White</t>
  </si>
  <si>
    <t>Boulan Park Blue</t>
  </si>
  <si>
    <t>Canton Charter Academy White</t>
  </si>
  <si>
    <t>Canton Charter Academy Blue</t>
  </si>
  <si>
    <t>Clague Middle Green</t>
  </si>
  <si>
    <t>Clague Middle Blue</t>
  </si>
  <si>
    <t>Davis Jr High Red</t>
  </si>
  <si>
    <t>Davis Jr High Black</t>
  </si>
  <si>
    <t>Detroit  Country Day 13</t>
  </si>
  <si>
    <t>Detroit Country Day 12</t>
  </si>
  <si>
    <t>Centennial Middle</t>
  </si>
  <si>
    <t>Derby Middle</t>
  </si>
  <si>
    <t>East Middle Farmington</t>
  </si>
  <si>
    <t>Farmington STEAM Academy</t>
  </si>
  <si>
    <t>Hillside Middle Red</t>
  </si>
  <si>
    <t>Hillside Middle White</t>
  </si>
  <si>
    <t>Hillside Middle Black</t>
  </si>
  <si>
    <t>L'Anse Creuse South</t>
  </si>
  <si>
    <t>Novi Meadows Elementary</t>
  </si>
  <si>
    <t>Larson Middle - Red</t>
  </si>
  <si>
    <t>Larson Middle - Blue</t>
  </si>
  <si>
    <t>Liberty Middle - Silver</t>
  </si>
  <si>
    <t>Liberty Middle - Blue</t>
  </si>
  <si>
    <t>Meads Mill - Gold</t>
  </si>
  <si>
    <t>Meads Mill - Maroon</t>
  </si>
  <si>
    <t>Millington Jr High</t>
  </si>
  <si>
    <t>Muir Middle</t>
  </si>
  <si>
    <t>Power Middle</t>
  </si>
  <si>
    <t>Academy of Sacred Heart</t>
  </si>
  <si>
    <t>Saline Middle - Gold</t>
  </si>
  <si>
    <t>Saline Middle - Blue</t>
  </si>
  <si>
    <t>Smith Middle - Black</t>
  </si>
  <si>
    <t>Smith Middle - White</t>
  </si>
  <si>
    <t>Southfield Christian Middle</t>
  </si>
  <si>
    <t>Thunder Bay Jr High</t>
  </si>
  <si>
    <t>Warner Middle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</si>
</sst>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color theme="1"/>
      <name val="Times New Roman"/>
      <family val="1"/>
    </font>
    <font>
      <b/>
      <sz val="28"/>
      <color theme="1"/>
      <name val="Times New Roman"/>
      <family val="1"/>
    </font>
    <font>
      <sz val="14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3" borderId="2" xfId="0" applyFill="1" applyBorder="1" applyAlignment="1" applyProtection="1">
      <alignment horizontal="center"/>
      <protection locked="0"/>
    </xf>
    <xf numFmtId="0" fontId="0" fillId="4" borderId="2" xfId="0" applyFill="1" applyBorder="1" applyAlignment="1" applyProtection="1">
      <alignment horizontal="center"/>
      <protection locked="0"/>
    </xf>
    <xf numFmtId="0" fontId="0" fillId="4" borderId="3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0" fillId="4" borderId="4" xfId="0" applyFill="1" applyBorder="1" applyAlignment="1" applyProtection="1">
      <alignment horizontal="center"/>
      <protection locked="0"/>
    </xf>
    <xf numFmtId="0" fontId="1" fillId="2" borderId="4" xfId="0" applyFont="1" applyFill="1" applyBorder="1" applyAlignment="1">
      <alignment horizontal="center" vertical="center"/>
    </xf>
    <xf numFmtId="0" fontId="2" fillId="5" borderId="5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/>
    </xf>
    <xf numFmtId="0" fontId="1" fillId="2" borderId="7" xfId="0" applyFont="1" applyFill="1" applyBorder="1" applyAlignment="1" applyProtection="1">
      <alignment horizontal="center" vertical="center"/>
    </xf>
    <xf numFmtId="0" fontId="1" fillId="2" borderId="8" xfId="0" applyFont="1" applyFill="1" applyBorder="1" applyAlignment="1" applyProtection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 applyProtection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0" fillId="3" borderId="7" xfId="0" applyFill="1" applyBorder="1" applyAlignment="1" applyProtection="1">
      <alignment horizontal="center"/>
      <protection locked="0"/>
    </xf>
    <xf numFmtId="0" fontId="0" fillId="4" borderId="7" xfId="0" applyFill="1" applyBorder="1" applyAlignment="1" applyProtection="1">
      <alignment horizontal="center"/>
      <protection locked="0"/>
    </xf>
    <xf numFmtId="0" fontId="0" fillId="4" borderId="8" xfId="0" applyFill="1" applyBorder="1" applyAlignment="1" applyProtection="1">
      <alignment horizontal="center"/>
      <protection locked="0"/>
    </xf>
    <xf numFmtId="0" fontId="0" fillId="3" borderId="10" xfId="0" applyFill="1" applyBorder="1" applyAlignment="1" applyProtection="1">
      <alignment horizontal="center"/>
      <protection locked="0"/>
    </xf>
    <xf numFmtId="0" fontId="0" fillId="4" borderId="11" xfId="0" applyFill="1" applyBorder="1" applyAlignment="1" applyProtection="1">
      <alignment horizontal="center"/>
      <protection locked="0"/>
    </xf>
    <xf numFmtId="0" fontId="0" fillId="3" borderId="11" xfId="0" applyFill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horizontal="center" vertical="center"/>
    </xf>
    <xf numFmtId="0" fontId="2" fillId="5" borderId="1" xfId="0" applyFont="1" applyFill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3" fillId="0" borderId="4" xfId="0" applyFont="1" applyFill="1" applyBorder="1" applyAlignment="1" applyProtection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0" fillId="4" borderId="13" xfId="0" applyFill="1" applyBorder="1" applyAlignment="1" applyProtection="1">
      <alignment horizontal="center"/>
      <protection locked="0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3" borderId="0" xfId="0" applyFill="1" applyBorder="1" applyAlignment="1" applyProtection="1">
      <alignment horizontal="center"/>
      <protection locked="0"/>
    </xf>
    <xf numFmtId="0" fontId="0" fillId="4" borderId="0" xfId="0" applyFill="1" applyBorder="1" applyAlignment="1" applyProtection="1">
      <alignment horizontal="center"/>
      <protection locked="0"/>
    </xf>
    <xf numFmtId="0" fontId="2" fillId="5" borderId="0" xfId="0" applyFont="1" applyFill="1" applyBorder="1" applyAlignment="1">
      <alignment horizontal="center" vertical="center" wrapText="1"/>
    </xf>
    <xf numFmtId="0" fontId="0" fillId="4" borderId="12" xfId="0" applyFill="1" applyBorder="1" applyAlignment="1" applyProtection="1">
      <alignment horizontal="center"/>
      <protection locked="0"/>
    </xf>
    <xf numFmtId="0" fontId="1" fillId="0" borderId="7" xfId="0" applyFont="1" applyBorder="1" applyAlignment="1">
      <alignment vertical="center" wrapText="1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5"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T70"/>
  <sheetViews>
    <sheetView showGridLines="0" tabSelected="1" topLeftCell="A25" zoomScale="80" zoomScaleNormal="80" zoomScalePageLayoutView="80" workbookViewId="0">
      <selection activeCell="O42" sqref="O42"/>
    </sheetView>
  </sheetViews>
  <sheetFormatPr baseColWidth="10" defaultColWidth="9.1640625" defaultRowHeight="13" x14ac:dyDescent="0"/>
  <cols>
    <col min="1" max="1" width="6.33203125" style="1" customWidth="1"/>
    <col min="2" max="2" width="35" style="1" customWidth="1"/>
    <col min="3" max="3" width="1.6640625" style="48" customWidth="1"/>
    <col min="4" max="4" width="9.33203125" style="48" customWidth="1"/>
    <col min="5" max="5" width="1.6640625" style="48" customWidth="1"/>
    <col min="6" max="10" width="7.1640625" style="48" customWidth="1"/>
    <col min="11" max="11" width="1.6640625" style="1" customWidth="1"/>
    <col min="12" max="12" width="7.1640625" style="1" customWidth="1"/>
    <col min="13" max="13" width="1.6640625" style="48" customWidth="1"/>
    <col min="14" max="14" width="9.5" style="48" customWidth="1"/>
    <col min="15" max="15" width="9.5" style="1" customWidth="1"/>
    <col min="16" max="16" width="9.5" style="48" customWidth="1"/>
    <col min="17" max="17" width="1.6640625" style="48" customWidth="1"/>
    <col min="18" max="18" width="7.5" style="1" customWidth="1"/>
    <col min="19" max="19" width="8.5" style="1" customWidth="1"/>
    <col min="20" max="20" width="8.5" style="48" customWidth="1"/>
    <col min="21" max="21" width="10" style="48" customWidth="1"/>
    <col min="22" max="22" width="9.33203125" style="1" customWidth="1"/>
    <col min="23" max="23" width="1.6640625" style="1" customWidth="1"/>
    <col min="24" max="24" width="8.5" style="1" customWidth="1"/>
    <col min="25" max="25" width="1.6640625" style="48" customWidth="1"/>
    <col min="26" max="26" width="5.5" style="48" customWidth="1"/>
    <col min="27" max="27" width="1.6640625" style="48" customWidth="1"/>
    <col min="28" max="28" width="5.5" style="48" customWidth="1"/>
    <col min="29" max="29" width="1.6640625" style="1" customWidth="1"/>
    <col min="30" max="30" width="5.5" style="1" customWidth="1"/>
    <col min="31" max="31" width="1.6640625" style="1" customWidth="1"/>
    <col min="32" max="32" width="5.5" style="48" customWidth="1"/>
    <col min="33" max="33" width="1.6640625" style="48" customWidth="1"/>
    <col min="34" max="34" width="7" style="1" customWidth="1"/>
    <col min="35" max="35" width="1.6640625" style="1" customWidth="1"/>
    <col min="36" max="36" width="6.1640625" style="1" customWidth="1"/>
    <col min="37" max="37" width="9.1640625" style="1"/>
    <col min="38" max="38" width="9.1640625" style="1" hidden="1" customWidth="1"/>
    <col min="39" max="39" width="9.1640625" style="48" hidden="1" customWidth="1"/>
    <col min="40" max="41" width="7.5" style="1" hidden="1" customWidth="1"/>
    <col min="42" max="42" width="14.33203125" style="1" hidden="1" customWidth="1"/>
    <col min="43" max="43" width="10.83203125" style="1" hidden="1" customWidth="1"/>
    <col min="44" max="44" width="7.5" style="1" hidden="1" customWidth="1"/>
    <col min="45" max="45" width="7.5" style="48" hidden="1" customWidth="1"/>
    <col min="46" max="46" width="14.5" style="1" hidden="1" customWidth="1"/>
    <col min="47" max="16384" width="9.1640625" style="1"/>
  </cols>
  <sheetData>
    <row r="1" spans="1:46" ht="35.25" customHeight="1">
      <c r="A1" s="63" t="s">
        <v>0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48"/>
      <c r="AL1" s="60" t="s">
        <v>1</v>
      </c>
      <c r="AM1" s="61"/>
      <c r="AN1" s="61"/>
      <c r="AO1" s="61"/>
      <c r="AP1" s="61"/>
      <c r="AQ1" s="61"/>
      <c r="AR1" s="61"/>
      <c r="AS1" s="61"/>
      <c r="AT1" s="62"/>
    </row>
    <row r="2" spans="1:46" ht="24" customHeight="1" thickBot="1">
      <c r="A2" s="64" t="s">
        <v>2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48"/>
      <c r="AL2" s="53"/>
      <c r="AM2" s="59"/>
      <c r="AN2" s="18" t="s">
        <v>3</v>
      </c>
      <c r="AO2" s="18"/>
      <c r="AP2" s="18"/>
      <c r="AQ2" s="18"/>
      <c r="AR2" s="18"/>
      <c r="AS2" s="18"/>
      <c r="AT2" s="39"/>
    </row>
    <row r="3" spans="1:46" ht="28.5" customHeight="1" thickBot="1">
      <c r="A3" s="35"/>
      <c r="B3" s="35"/>
      <c r="C3" s="58"/>
      <c r="D3" s="23"/>
      <c r="E3" s="58"/>
      <c r="K3" s="58"/>
      <c r="L3" s="48"/>
      <c r="M3" s="35"/>
      <c r="N3" s="57"/>
      <c r="O3" s="23"/>
      <c r="P3" s="57"/>
      <c r="Q3" s="58"/>
      <c r="R3" s="23"/>
      <c r="S3" s="23"/>
      <c r="T3" s="23"/>
      <c r="U3" s="23"/>
      <c r="V3" s="23"/>
      <c r="W3" s="35"/>
      <c r="X3" s="47" t="s">
        <v>4</v>
      </c>
      <c r="Y3" s="37"/>
      <c r="Z3" s="37"/>
      <c r="AA3" s="37"/>
      <c r="AB3" s="37"/>
      <c r="AC3" s="37"/>
      <c r="AD3" s="47" t="s">
        <v>5</v>
      </c>
      <c r="AE3" s="37"/>
      <c r="AF3" s="47" t="s">
        <v>6</v>
      </c>
      <c r="AG3" s="37"/>
      <c r="AH3" s="37"/>
      <c r="AI3" s="37"/>
      <c r="AJ3" s="37"/>
      <c r="AK3" s="48"/>
      <c r="AL3" s="46" t="s">
        <v>4</v>
      </c>
      <c r="AM3" s="58" t="s">
        <v>7</v>
      </c>
      <c r="AN3" s="18" t="s">
        <v>8</v>
      </c>
      <c r="AO3" s="18"/>
      <c r="AP3" s="18"/>
      <c r="AQ3" s="18"/>
      <c r="AR3" s="18"/>
      <c r="AS3" s="18"/>
      <c r="AT3" s="39"/>
    </row>
    <row r="4" spans="1:46" ht="15" customHeight="1" thickBot="1">
      <c r="A4" s="35"/>
      <c r="B4" s="24"/>
      <c r="C4" s="20"/>
      <c r="D4" s="24"/>
      <c r="E4" s="20"/>
      <c r="F4" s="65" t="s">
        <v>9</v>
      </c>
      <c r="G4" s="66"/>
      <c r="H4" s="66"/>
      <c r="I4" s="66"/>
      <c r="J4" s="67"/>
      <c r="K4" s="20"/>
      <c r="L4" s="48"/>
      <c r="M4" s="21"/>
      <c r="N4" s="68" t="s">
        <v>10</v>
      </c>
      <c r="O4" s="69"/>
      <c r="P4" s="70"/>
      <c r="Q4" s="20"/>
      <c r="R4" s="68" t="s">
        <v>11</v>
      </c>
      <c r="S4" s="69"/>
      <c r="T4" s="69"/>
      <c r="U4" s="69"/>
      <c r="V4" s="70"/>
      <c r="W4" s="48"/>
      <c r="X4" s="38">
        <f>IF(AL4=0,"",AL4)</f>
        <v>1.6611295681063123</v>
      </c>
      <c r="Y4" s="35"/>
      <c r="Z4" s="33"/>
      <c r="AA4" s="35"/>
      <c r="AB4" s="33"/>
      <c r="AC4" s="35"/>
      <c r="AD4" s="38">
        <f>IF(AM4=0,"",AM4)</f>
        <v>0.99431818181818177</v>
      </c>
      <c r="AE4" s="35"/>
      <c r="AF4" s="38">
        <f>IF(MAX(L7:L66)=0,"",MAX(L7:L66))</f>
        <v>84</v>
      </c>
      <c r="AG4" s="35"/>
      <c r="AH4" s="48"/>
      <c r="AI4" s="48"/>
      <c r="AJ4" s="48"/>
      <c r="AK4" s="48"/>
      <c r="AL4" s="41">
        <f>MAX(AL7:AL66)</f>
        <v>1.6611295681063123</v>
      </c>
      <c r="AM4" s="18">
        <f>MAX(AM7:AM66)</f>
        <v>0.99431818181818177</v>
      </c>
      <c r="AN4" s="18"/>
      <c r="AO4" s="18"/>
      <c r="AP4" s="18"/>
      <c r="AQ4" s="18"/>
      <c r="AR4" s="18"/>
      <c r="AS4" s="18"/>
      <c r="AT4" s="39"/>
    </row>
    <row r="5" spans="1:46" ht="39" customHeight="1" thickBot="1">
      <c r="A5" s="13" t="s">
        <v>12</v>
      </c>
      <c r="B5" s="14" t="s">
        <v>13</v>
      </c>
      <c r="C5" s="58"/>
      <c r="D5" s="22" t="s">
        <v>14</v>
      </c>
      <c r="E5" s="58"/>
      <c r="F5" s="25" t="s">
        <v>15</v>
      </c>
      <c r="G5" s="51" t="s">
        <v>16</v>
      </c>
      <c r="H5" s="51" t="s">
        <v>17</v>
      </c>
      <c r="I5" s="51" t="s">
        <v>18</v>
      </c>
      <c r="J5" s="26" t="s">
        <v>19</v>
      </c>
      <c r="K5" s="58"/>
      <c r="L5" s="22" t="s">
        <v>20</v>
      </c>
      <c r="M5" s="35"/>
      <c r="N5" s="25" t="s">
        <v>21</v>
      </c>
      <c r="O5" s="51" t="s">
        <v>22</v>
      </c>
      <c r="P5" s="26" t="s">
        <v>23</v>
      </c>
      <c r="Q5" s="58"/>
      <c r="R5" s="25" t="s">
        <v>24</v>
      </c>
      <c r="S5" s="51" t="s">
        <v>25</v>
      </c>
      <c r="T5" s="51" t="s">
        <v>26</v>
      </c>
      <c r="U5" s="51" t="s">
        <v>27</v>
      </c>
      <c r="V5" s="26" t="s">
        <v>28</v>
      </c>
      <c r="W5" s="35"/>
      <c r="X5" s="34" t="s">
        <v>29</v>
      </c>
      <c r="Y5" s="35"/>
      <c r="Z5" s="34" t="s">
        <v>30</v>
      </c>
      <c r="AA5" s="35"/>
      <c r="AB5" s="34" t="s">
        <v>31</v>
      </c>
      <c r="AC5" s="35"/>
      <c r="AD5" s="34" t="s">
        <v>32</v>
      </c>
      <c r="AE5" s="35"/>
      <c r="AF5" s="34" t="s">
        <v>33</v>
      </c>
      <c r="AG5" s="35"/>
      <c r="AH5" s="22" t="s">
        <v>34</v>
      </c>
      <c r="AI5" s="35"/>
      <c r="AJ5" s="22" t="s">
        <v>35</v>
      </c>
      <c r="AK5" s="48"/>
      <c r="AL5" s="46" t="s">
        <v>36</v>
      </c>
      <c r="AM5" s="58" t="s">
        <v>37</v>
      </c>
      <c r="AN5" s="58" t="s">
        <v>38</v>
      </c>
      <c r="AO5" s="58" t="s">
        <v>39</v>
      </c>
      <c r="AP5" s="58" t="s">
        <v>40</v>
      </c>
      <c r="AQ5" s="58" t="s">
        <v>41</v>
      </c>
      <c r="AR5" s="58" t="s">
        <v>42</v>
      </c>
      <c r="AS5" s="58" t="s">
        <v>43</v>
      </c>
      <c r="AT5" s="45" t="s">
        <v>44</v>
      </c>
    </row>
    <row r="6" spans="1:46" s="48" customFormat="1" ht="39" hidden="1" customHeight="1" thickBot="1">
      <c r="A6" s="54"/>
      <c r="B6" s="55"/>
      <c r="C6" s="58"/>
      <c r="D6" s="56"/>
      <c r="E6" s="58"/>
      <c r="F6" s="25"/>
      <c r="G6" s="51"/>
      <c r="H6" s="51"/>
      <c r="I6" s="51"/>
      <c r="J6" s="26"/>
      <c r="K6" s="58"/>
      <c r="L6" s="56"/>
      <c r="M6" s="35"/>
      <c r="N6" s="25"/>
      <c r="O6" s="51"/>
      <c r="P6" s="26"/>
      <c r="Q6" s="58"/>
      <c r="R6" s="25"/>
      <c r="S6" s="51"/>
      <c r="T6" s="51"/>
      <c r="U6" s="51"/>
      <c r="V6" s="26"/>
      <c r="W6" s="35"/>
      <c r="X6" s="34"/>
      <c r="Y6" s="35"/>
      <c r="Z6" s="34"/>
      <c r="AA6" s="35"/>
      <c r="AB6" s="34"/>
      <c r="AC6" s="35"/>
      <c r="AD6" s="34"/>
      <c r="AE6" s="35"/>
      <c r="AF6" s="34"/>
      <c r="AG6" s="35"/>
      <c r="AH6" s="56"/>
      <c r="AI6" s="35"/>
      <c r="AJ6" s="56"/>
      <c r="AL6" s="46"/>
      <c r="AM6" s="58"/>
      <c r="AN6" s="58"/>
      <c r="AO6" s="58"/>
      <c r="AP6" s="58"/>
      <c r="AQ6" s="58"/>
      <c r="AR6" s="58"/>
      <c r="AS6" s="58"/>
      <c r="AT6" s="45"/>
    </row>
    <row r="7" spans="1:46" ht="14">
      <c r="A7" s="15">
        <v>1</v>
      </c>
      <c r="B7" s="30" t="s">
        <v>45</v>
      </c>
      <c r="C7" s="18"/>
      <c r="D7" s="9">
        <v>0</v>
      </c>
      <c r="E7" s="18"/>
      <c r="F7" s="27">
        <v>2</v>
      </c>
      <c r="G7" s="49">
        <v>2</v>
      </c>
      <c r="H7" s="49">
        <v>2</v>
      </c>
      <c r="I7" s="49">
        <v>2</v>
      </c>
      <c r="J7" s="6">
        <v>2</v>
      </c>
      <c r="K7" s="18"/>
      <c r="L7" s="9">
        <v>27</v>
      </c>
      <c r="N7" s="27">
        <v>47.9</v>
      </c>
      <c r="O7" s="49">
        <v>30.5</v>
      </c>
      <c r="P7" s="6">
        <v>49.1</v>
      </c>
      <c r="Q7" s="18"/>
      <c r="R7" s="27" t="s">
        <v>8</v>
      </c>
      <c r="S7" s="49" t="s">
        <v>8</v>
      </c>
      <c r="T7" s="49" t="s">
        <v>8</v>
      </c>
      <c r="U7" s="49" t="s">
        <v>8</v>
      </c>
      <c r="V7" s="6" t="s">
        <v>8</v>
      </c>
      <c r="W7" s="48"/>
      <c r="X7" s="36">
        <f t="shared" ref="X7:X38" si="0">IF(OR(S7=AN$2,T7=AN$2),0,IF(OR(ISBLANK(N7),ISBLANK(O7)),"",15*AL7/$AL$4))</f>
        <v>14.181540983606558</v>
      </c>
      <c r="Z7" s="36">
        <f t="shared" ref="Z7:Z9" si="1">IF(OR(S7=AN$2,T7=AN$2),0,IF(D7="","",D7/10*IF(OR(U7=AN$2,V7=AN$2),0.7,1)*IF(R7=AN$2,0.9,1)))</f>
        <v>0</v>
      </c>
      <c r="AB7" s="36">
        <f t="shared" ref="AB7:AB38" si="2">IF(OR(F7="",G7="",H7="",I7="",J7=""),"",SUM(F7:J7))</f>
        <v>10</v>
      </c>
      <c r="AC7" s="48"/>
      <c r="AD7" s="36">
        <f t="shared" ref="AD7:AD38" si="3">IF(OR(S7=AN$2,T7=AN$2),0,IF(OR(ISBLANK(P7),ISBLANK(O7)),"",25*AM7/$AM$4))</f>
        <v>24.512973456606023</v>
      </c>
      <c r="AE7" s="48"/>
      <c r="AF7" s="36">
        <f t="shared" ref="AF7:AF38" si="4">IF(OR($AF$4="",ISBLANK(L7)),"",45*L7/$AF$4)</f>
        <v>14.464285714285714</v>
      </c>
      <c r="AH7" s="2">
        <f>IF(OR(AF7="",X7="",AD7="",AB7="",Z7=""),"",X7+AD7+AF7+AB7+Z7)</f>
        <v>63.158800154498294</v>
      </c>
      <c r="AI7" s="48"/>
      <c r="AJ7" s="2">
        <f t="shared" ref="AJ7:AJ38" si="5">IF(AH7="","-",RANK(AT7,$AT$7:$AT$66,1))</f>
        <v>12</v>
      </c>
      <c r="AK7" s="48"/>
      <c r="AL7" s="41">
        <f t="shared" ref="AL7:AL38" si="6">IF(OR(ISBLANK(N7),ISBLANK(O7)),0,N7/O7*IF(OR(U7=AN$2,V7=AN$2),0.7,1)*IF(R7=AN$2,0.9,1))</f>
        <v>1.5704918032786885</v>
      </c>
      <c r="AM7" s="18">
        <f>IF(OR(ISBLANK(N7),ISBLANK(P7)),0,MAX(0,(1-(ABS(N7-P7)/N7)))*IF(OR(V7=AN$2,U7=AN$2),0.7,1)*IF(R7=AN$2,0.9,1))</f>
        <v>0.97494780793319413</v>
      </c>
      <c r="AN7" s="18">
        <f>IF(AF7="",0,AF7/10000)</f>
        <v>1.4464285714285714E-3</v>
      </c>
      <c r="AO7" s="18">
        <f t="shared" ref="AO7:AO38" si="7">IF(X7="",0,X7/100000000)</f>
        <v>1.4181540983606557E-7</v>
      </c>
      <c r="AP7" s="18">
        <f t="shared" ref="AP7:AP38" si="8">IF(AH7="","",AH7+SUM(AN7:AO7))</f>
        <v>63.160246724885134</v>
      </c>
      <c r="AQ7" s="18">
        <f t="shared" ref="AQ7:AQ38" si="9">IF(AH7="","",RANK(AP7,$AP$7:$AP$66))</f>
        <v>12</v>
      </c>
      <c r="AR7" s="18">
        <f>IF(AD7="",0,AD7/10000)</f>
        <v>2.4512973456606024E-3</v>
      </c>
      <c r="AS7" s="18">
        <f>IF(Z7="",0,Z7/100000000)</f>
        <v>0</v>
      </c>
      <c r="AT7" s="39">
        <f>IF(AH7="","",AQ7-AR7-AS7)</f>
        <v>11.99754870265434</v>
      </c>
    </row>
    <row r="8" spans="1:46" ht="14">
      <c r="A8" s="16">
        <v>2</v>
      </c>
      <c r="B8" s="31" t="s">
        <v>46</v>
      </c>
      <c r="C8" s="19"/>
      <c r="D8" s="10">
        <v>0</v>
      </c>
      <c r="E8" s="19"/>
      <c r="F8" s="28">
        <v>2</v>
      </c>
      <c r="G8" s="50">
        <v>2</v>
      </c>
      <c r="H8" s="50">
        <v>2</v>
      </c>
      <c r="I8" s="50">
        <v>2</v>
      </c>
      <c r="J8" s="7">
        <v>2</v>
      </c>
      <c r="K8" s="19"/>
      <c r="L8" s="10">
        <v>0</v>
      </c>
      <c r="M8" s="3"/>
      <c r="N8" s="28">
        <v>46</v>
      </c>
      <c r="O8" s="50">
        <v>32</v>
      </c>
      <c r="P8" s="7">
        <v>45</v>
      </c>
      <c r="Q8" s="19"/>
      <c r="R8" s="28" t="s">
        <v>8</v>
      </c>
      <c r="S8" s="50" t="s">
        <v>8</v>
      </c>
      <c r="T8" s="50" t="s">
        <v>8</v>
      </c>
      <c r="U8" s="50" t="s">
        <v>8</v>
      </c>
      <c r="V8" s="7" t="s">
        <v>8</v>
      </c>
      <c r="W8" s="3"/>
      <c r="X8" s="4">
        <f t="shared" si="0"/>
        <v>12.980625</v>
      </c>
      <c r="Y8" s="3"/>
      <c r="Z8" s="4">
        <f t="shared" si="1"/>
        <v>0</v>
      </c>
      <c r="AA8" s="3"/>
      <c r="AB8" s="4">
        <f t="shared" si="2"/>
        <v>10</v>
      </c>
      <c r="AC8" s="3"/>
      <c r="AD8" s="4">
        <f t="shared" si="3"/>
        <v>24.596273291925467</v>
      </c>
      <c r="AE8" s="3"/>
      <c r="AF8" s="4">
        <f t="shared" si="4"/>
        <v>0</v>
      </c>
      <c r="AG8" s="3"/>
      <c r="AH8" s="4">
        <f t="shared" ref="AH8:AH66" si="10">IF(OR(AF8="",X8="",AD8="",AB8="",Z8=""),"",X8+AD8+AF8+AB8+Z8)</f>
        <v>47.576898291925467</v>
      </c>
      <c r="AI8" s="3"/>
      <c r="AJ8" s="4">
        <f t="shared" si="5"/>
        <v>25</v>
      </c>
      <c r="AK8" s="48"/>
      <c r="AL8" s="41">
        <f t="shared" si="6"/>
        <v>1.4375</v>
      </c>
      <c r="AM8" s="18">
        <f t="shared" ref="AM8:AM66" si="11">IF(OR(ISBLANK(N8),ISBLANK(P8)),0,MAX(0,(1-(ABS(N8-P8)/N8)))*IF(OR(V8=AN$2,U8=AN$2),0.7,1)*IF(R8=AN$2,0.9,1))</f>
        <v>0.97826086956521741</v>
      </c>
      <c r="AN8" s="18">
        <f t="shared" ref="AN8:AN38" si="12">IF(L8="",0,L8/10000)</f>
        <v>0</v>
      </c>
      <c r="AO8" s="18">
        <f t="shared" si="7"/>
        <v>1.2980625E-7</v>
      </c>
      <c r="AP8" s="18">
        <f t="shared" si="8"/>
        <v>47.57689842173172</v>
      </c>
      <c r="AQ8" s="18">
        <f t="shared" si="9"/>
        <v>25</v>
      </c>
      <c r="AR8" s="18">
        <f t="shared" ref="AR8:AR66" si="13">IF(AD8="",0,AD8/10000)</f>
        <v>2.4596273291925467E-3</v>
      </c>
      <c r="AS8" s="18">
        <f t="shared" ref="AS8:AS66" si="14">IF(Z8="",0,Z8/100000000)</f>
        <v>0</v>
      </c>
      <c r="AT8" s="39">
        <f t="shared" ref="AT8:AT66" si="15">IF(AH8="","",AQ8-AR8-AS8)</f>
        <v>24.997540372670809</v>
      </c>
    </row>
    <row r="9" spans="1:46" ht="14">
      <c r="A9" s="15">
        <v>3</v>
      </c>
      <c r="B9" s="32" t="s">
        <v>47</v>
      </c>
      <c r="C9" s="18"/>
      <c r="D9" s="9">
        <v>0</v>
      </c>
      <c r="E9" s="18"/>
      <c r="F9" s="27">
        <v>2</v>
      </c>
      <c r="G9" s="49">
        <v>2</v>
      </c>
      <c r="H9" s="49">
        <v>2</v>
      </c>
      <c r="I9" s="49">
        <v>0.5</v>
      </c>
      <c r="J9" s="6">
        <v>2</v>
      </c>
      <c r="K9" s="18"/>
      <c r="L9" s="9">
        <v>53</v>
      </c>
      <c r="N9" s="27">
        <v>46.8</v>
      </c>
      <c r="O9" s="49">
        <v>31.1</v>
      </c>
      <c r="P9" s="6">
        <v>58</v>
      </c>
      <c r="Q9" s="18"/>
      <c r="R9" s="27" t="s">
        <v>8</v>
      </c>
      <c r="S9" s="49" t="s">
        <v>8</v>
      </c>
      <c r="T9" s="49" t="s">
        <v>8</v>
      </c>
      <c r="U9" s="49" t="s">
        <v>8</v>
      </c>
      <c r="V9" s="6" t="s">
        <v>8</v>
      </c>
      <c r="W9" s="48"/>
      <c r="X9" s="2">
        <f t="shared" si="0"/>
        <v>13.588553054662379</v>
      </c>
      <c r="Z9" s="2">
        <f t="shared" si="1"/>
        <v>0</v>
      </c>
      <c r="AB9" s="2">
        <f t="shared" si="2"/>
        <v>8.5</v>
      </c>
      <c r="AC9" s="48"/>
      <c r="AD9" s="2">
        <f t="shared" si="3"/>
        <v>19.125763125763125</v>
      </c>
      <c r="AE9" s="48"/>
      <c r="AF9" s="2">
        <f t="shared" si="4"/>
        <v>28.392857142857142</v>
      </c>
      <c r="AH9" s="2">
        <f t="shared" si="10"/>
        <v>69.607173323282652</v>
      </c>
      <c r="AI9" s="48"/>
      <c r="AJ9" s="2">
        <f t="shared" si="5"/>
        <v>7</v>
      </c>
      <c r="AK9" s="48"/>
      <c r="AL9" s="41">
        <f t="shared" si="6"/>
        <v>1.5048231511254018</v>
      </c>
      <c r="AM9" s="18">
        <f t="shared" si="11"/>
        <v>0.76068376068376065</v>
      </c>
      <c r="AN9" s="18">
        <f t="shared" si="12"/>
        <v>5.3E-3</v>
      </c>
      <c r="AO9" s="18">
        <f t="shared" si="7"/>
        <v>1.3588553054662378E-7</v>
      </c>
      <c r="AP9" s="18">
        <f t="shared" si="8"/>
        <v>69.612473459168186</v>
      </c>
      <c r="AQ9" s="18">
        <f t="shared" si="9"/>
        <v>7</v>
      </c>
      <c r="AR9" s="18">
        <f t="shared" si="13"/>
        <v>1.9125763125763125E-3</v>
      </c>
      <c r="AS9" s="18">
        <f t="shared" si="14"/>
        <v>0</v>
      </c>
      <c r="AT9" s="39">
        <f t="shared" si="15"/>
        <v>6.9980874236874238</v>
      </c>
    </row>
    <row r="10" spans="1:46" ht="14">
      <c r="A10" s="16">
        <v>4</v>
      </c>
      <c r="B10" s="31" t="s">
        <v>48</v>
      </c>
      <c r="C10" s="19"/>
      <c r="D10" s="10">
        <v>0</v>
      </c>
      <c r="E10" s="19"/>
      <c r="F10" s="27">
        <v>2</v>
      </c>
      <c r="G10" s="49">
        <v>2</v>
      </c>
      <c r="H10" s="49">
        <v>2</v>
      </c>
      <c r="I10" s="49">
        <v>2</v>
      </c>
      <c r="J10" s="6">
        <v>2</v>
      </c>
      <c r="K10" s="19"/>
      <c r="L10" s="10">
        <v>34</v>
      </c>
      <c r="M10" s="3"/>
      <c r="N10" s="28">
        <v>43.6</v>
      </c>
      <c r="O10" s="50">
        <v>32.299999999999997</v>
      </c>
      <c r="P10" s="7">
        <v>58</v>
      </c>
      <c r="Q10" s="19"/>
      <c r="R10" s="28" t="s">
        <v>8</v>
      </c>
      <c r="S10" s="50" t="s">
        <v>8</v>
      </c>
      <c r="T10" s="50" t="s">
        <v>8</v>
      </c>
      <c r="U10" s="50" t="s">
        <v>8</v>
      </c>
      <c r="V10" s="7" t="s">
        <v>8</v>
      </c>
      <c r="W10" s="3"/>
      <c r="X10" s="4">
        <f t="shared" si="0"/>
        <v>12.189102167182664</v>
      </c>
      <c r="Y10" s="3"/>
      <c r="Z10" s="4">
        <f>IF(OR(S10=AN$2,T10=AN$2),0,IF(D10="","",D10/10*IF(OR(U10=AN$2,V10=AN$2),0.7,1)*IF(R10=AN$2,0.9,1)))</f>
        <v>0</v>
      </c>
      <c r="AA10" s="3"/>
      <c r="AB10" s="4">
        <f t="shared" si="2"/>
        <v>10</v>
      </c>
      <c r="AC10" s="3"/>
      <c r="AD10" s="4">
        <f t="shared" si="3"/>
        <v>16.838794233289647</v>
      </c>
      <c r="AE10" s="3"/>
      <c r="AF10" s="4">
        <f t="shared" si="4"/>
        <v>18.214285714285715</v>
      </c>
      <c r="AG10" s="3"/>
      <c r="AH10" s="4">
        <f t="shared" si="10"/>
        <v>57.242182114758023</v>
      </c>
      <c r="AI10" s="3"/>
      <c r="AJ10" s="4">
        <f t="shared" si="5"/>
        <v>18</v>
      </c>
      <c r="AK10" s="48"/>
      <c r="AL10" s="41">
        <f t="shared" si="6"/>
        <v>1.3498452012383904</v>
      </c>
      <c r="AM10" s="18">
        <f t="shared" si="11"/>
        <v>0.66972477064220182</v>
      </c>
      <c r="AN10" s="18">
        <f t="shared" si="12"/>
        <v>3.3999999999999998E-3</v>
      </c>
      <c r="AO10" s="18">
        <f t="shared" si="7"/>
        <v>1.2189102167182663E-7</v>
      </c>
      <c r="AP10" s="18">
        <f t="shared" si="8"/>
        <v>57.245582236649042</v>
      </c>
      <c r="AQ10" s="18">
        <f t="shared" si="9"/>
        <v>18</v>
      </c>
      <c r="AR10" s="18">
        <f t="shared" si="13"/>
        <v>1.6838794233289647E-3</v>
      </c>
      <c r="AS10" s="18">
        <f t="shared" si="14"/>
        <v>0</v>
      </c>
      <c r="AT10" s="39">
        <f t="shared" si="15"/>
        <v>17.998316120576671</v>
      </c>
    </row>
    <row r="11" spans="1:46" ht="14">
      <c r="A11" s="15">
        <v>5</v>
      </c>
      <c r="B11" s="32" t="s">
        <v>49</v>
      </c>
      <c r="C11" s="18"/>
      <c r="D11" s="9">
        <v>0</v>
      </c>
      <c r="E11" s="18"/>
      <c r="F11" s="28">
        <v>2</v>
      </c>
      <c r="G11" s="50">
        <v>2</v>
      </c>
      <c r="H11" s="50">
        <v>2</v>
      </c>
      <c r="I11" s="50">
        <v>2</v>
      </c>
      <c r="J11" s="7">
        <v>2</v>
      </c>
      <c r="K11" s="18"/>
      <c r="L11" s="9">
        <v>52</v>
      </c>
      <c r="N11" s="27">
        <v>46.7</v>
      </c>
      <c r="O11" s="49">
        <v>32.299999999999997</v>
      </c>
      <c r="P11" s="6">
        <v>41.5</v>
      </c>
      <c r="Q11" s="18"/>
      <c r="R11" s="27" t="s">
        <v>8</v>
      </c>
      <c r="S11" s="49" t="s">
        <v>8</v>
      </c>
      <c r="T11" s="49" t="s">
        <v>8</v>
      </c>
      <c r="U11" s="49" t="s">
        <v>8</v>
      </c>
      <c r="V11" s="6" t="s">
        <v>8</v>
      </c>
      <c r="W11" s="48"/>
      <c r="X11" s="2">
        <f t="shared" si="0"/>
        <v>13.05575851393189</v>
      </c>
      <c r="Z11" s="2">
        <f t="shared" ref="Z11:Z66" si="16">IF(OR(S11=AN$2,T11=AN$2),0,IF(D11="","",D11/10*IF(OR(U11=AN$2,V11=AN$2),0.7,1)*IF(R11=AN$2,0.9,1)))</f>
        <v>0</v>
      </c>
      <c r="AB11" s="2">
        <f t="shared" si="2"/>
        <v>10</v>
      </c>
      <c r="AC11" s="48"/>
      <c r="AD11" s="2">
        <f t="shared" si="3"/>
        <v>22.343224227592536</v>
      </c>
      <c r="AE11" s="48"/>
      <c r="AF11" s="2">
        <f t="shared" si="4"/>
        <v>27.857142857142858</v>
      </c>
      <c r="AH11" s="2">
        <f t="shared" si="10"/>
        <v>73.256125598667282</v>
      </c>
      <c r="AI11" s="48"/>
      <c r="AJ11" s="2">
        <f t="shared" si="5"/>
        <v>5</v>
      </c>
      <c r="AK11" s="48"/>
      <c r="AL11" s="41">
        <f t="shared" si="6"/>
        <v>1.4458204334365328</v>
      </c>
      <c r="AM11" s="18">
        <f t="shared" si="11"/>
        <v>0.88865096359743034</v>
      </c>
      <c r="AN11" s="18">
        <f t="shared" si="12"/>
        <v>5.1999999999999998E-3</v>
      </c>
      <c r="AO11" s="18">
        <f t="shared" si="7"/>
        <v>1.3055758513931889E-7</v>
      </c>
      <c r="AP11" s="18">
        <f t="shared" si="8"/>
        <v>73.261325729224865</v>
      </c>
      <c r="AQ11" s="18">
        <f t="shared" si="9"/>
        <v>5</v>
      </c>
      <c r="AR11" s="18">
        <f t="shared" si="13"/>
        <v>2.2343224227592538E-3</v>
      </c>
      <c r="AS11" s="18">
        <f t="shared" si="14"/>
        <v>0</v>
      </c>
      <c r="AT11" s="39">
        <f t="shared" si="15"/>
        <v>4.9977656775772408</v>
      </c>
    </row>
    <row r="12" spans="1:46" ht="14">
      <c r="A12" s="16">
        <v>6</v>
      </c>
      <c r="B12" s="31" t="s">
        <v>50</v>
      </c>
      <c r="C12" s="19"/>
      <c r="D12" s="10">
        <v>50</v>
      </c>
      <c r="E12" s="19"/>
      <c r="F12" s="27">
        <v>2</v>
      </c>
      <c r="G12" s="49">
        <v>2</v>
      </c>
      <c r="H12" s="49">
        <v>2</v>
      </c>
      <c r="I12" s="49">
        <v>2</v>
      </c>
      <c r="J12" s="6">
        <v>2</v>
      </c>
      <c r="K12" s="19"/>
      <c r="L12" s="10">
        <v>84</v>
      </c>
      <c r="M12" s="3"/>
      <c r="N12" s="28">
        <v>34.299999999999997</v>
      </c>
      <c r="O12" s="50">
        <v>29.2</v>
      </c>
      <c r="P12" s="7">
        <v>36.450000000000003</v>
      </c>
      <c r="Q12" s="19"/>
      <c r="R12" s="28" t="s">
        <v>8</v>
      </c>
      <c r="S12" s="50" t="s">
        <v>8</v>
      </c>
      <c r="T12" s="50" t="s">
        <v>8</v>
      </c>
      <c r="U12" s="50" t="s">
        <v>8</v>
      </c>
      <c r="V12" s="7" t="s">
        <v>8</v>
      </c>
      <c r="W12" s="3"/>
      <c r="X12" s="4">
        <f t="shared" si="0"/>
        <v>10.607157534246575</v>
      </c>
      <c r="Y12" s="3"/>
      <c r="Z12" s="4">
        <f t="shared" si="16"/>
        <v>5</v>
      </c>
      <c r="AA12" s="3"/>
      <c r="AB12" s="4">
        <f t="shared" si="2"/>
        <v>10</v>
      </c>
      <c r="AC12" s="3"/>
      <c r="AD12" s="4">
        <f t="shared" si="3"/>
        <v>23.56684714702207</v>
      </c>
      <c r="AE12" s="3"/>
      <c r="AF12" s="4">
        <f t="shared" si="4"/>
        <v>45</v>
      </c>
      <c r="AG12" s="3"/>
      <c r="AH12" s="4">
        <f t="shared" si="10"/>
        <v>94.174004681268642</v>
      </c>
      <c r="AI12" s="3"/>
      <c r="AJ12" s="4">
        <f t="shared" si="5"/>
        <v>1</v>
      </c>
      <c r="AK12" s="48"/>
      <c r="AL12" s="41">
        <f t="shared" si="6"/>
        <v>1.1746575342465753</v>
      </c>
      <c r="AM12" s="18">
        <f t="shared" si="11"/>
        <v>0.93731778425655965</v>
      </c>
      <c r="AN12" s="18">
        <f t="shared" si="12"/>
        <v>8.3999999999999995E-3</v>
      </c>
      <c r="AO12" s="18">
        <f t="shared" si="7"/>
        <v>1.0607157534246575E-7</v>
      </c>
      <c r="AP12" s="18">
        <f t="shared" si="8"/>
        <v>94.182404787340218</v>
      </c>
      <c r="AQ12" s="18">
        <f t="shared" si="9"/>
        <v>1</v>
      </c>
      <c r="AR12" s="18">
        <f t="shared" si="13"/>
        <v>2.3566847147022071E-3</v>
      </c>
      <c r="AS12" s="18">
        <f t="shared" si="14"/>
        <v>4.9999999999999998E-8</v>
      </c>
      <c r="AT12" s="39">
        <f t="shared" si="15"/>
        <v>0.99764326528529779</v>
      </c>
    </row>
    <row r="13" spans="1:46" ht="14">
      <c r="A13" s="15">
        <v>7</v>
      </c>
      <c r="B13" s="32" t="s">
        <v>51</v>
      </c>
      <c r="C13" s="18"/>
      <c r="D13" s="9">
        <v>50</v>
      </c>
      <c r="E13" s="18"/>
      <c r="F13" s="27">
        <v>2</v>
      </c>
      <c r="G13" s="49">
        <v>2</v>
      </c>
      <c r="H13" s="49">
        <v>2</v>
      </c>
      <c r="I13" s="49">
        <v>2</v>
      </c>
      <c r="J13" s="6">
        <v>2</v>
      </c>
      <c r="K13" s="18"/>
      <c r="L13" s="9">
        <v>55</v>
      </c>
      <c r="N13" s="27">
        <v>35.299999999999997</v>
      </c>
      <c r="O13" s="49">
        <v>29.9</v>
      </c>
      <c r="P13" s="6">
        <v>40.5</v>
      </c>
      <c r="Q13" s="18"/>
      <c r="R13" s="27" t="s">
        <v>8</v>
      </c>
      <c r="S13" s="49" t="s">
        <v>8</v>
      </c>
      <c r="T13" s="49" t="s">
        <v>8</v>
      </c>
      <c r="U13" s="49" t="s">
        <v>8</v>
      </c>
      <c r="V13" s="6" t="s">
        <v>8</v>
      </c>
      <c r="W13" s="48"/>
      <c r="X13" s="2">
        <f t="shared" si="0"/>
        <v>10.660836120401337</v>
      </c>
      <c r="Z13" s="2">
        <f t="shared" si="16"/>
        <v>5</v>
      </c>
      <c r="AB13" s="2">
        <f t="shared" si="2"/>
        <v>10</v>
      </c>
      <c r="AC13" s="48"/>
      <c r="AD13" s="2">
        <f t="shared" si="3"/>
        <v>21.43909348441926</v>
      </c>
      <c r="AE13" s="48"/>
      <c r="AF13" s="2">
        <f t="shared" si="4"/>
        <v>29.464285714285715</v>
      </c>
      <c r="AH13" s="2">
        <f t="shared" si="10"/>
        <v>76.56421531910631</v>
      </c>
      <c r="AI13" s="48"/>
      <c r="AJ13" s="2">
        <f t="shared" si="5"/>
        <v>4</v>
      </c>
      <c r="AK13" s="48"/>
      <c r="AL13" s="41">
        <f t="shared" si="6"/>
        <v>1.1806020066889631</v>
      </c>
      <c r="AM13" s="18">
        <f t="shared" si="11"/>
        <v>0.85269121813031146</v>
      </c>
      <c r="AN13" s="18">
        <f t="shared" si="12"/>
        <v>5.4999999999999997E-3</v>
      </c>
      <c r="AO13" s="18">
        <f t="shared" si="7"/>
        <v>1.0660836120401336E-7</v>
      </c>
      <c r="AP13" s="18">
        <f t="shared" si="8"/>
        <v>76.569715425714676</v>
      </c>
      <c r="AQ13" s="18">
        <f t="shared" si="9"/>
        <v>4</v>
      </c>
      <c r="AR13" s="18">
        <f t="shared" si="13"/>
        <v>2.1439093484419262E-3</v>
      </c>
      <c r="AS13" s="18">
        <f t="shared" si="14"/>
        <v>4.9999999999999998E-8</v>
      </c>
      <c r="AT13" s="39">
        <f t="shared" si="15"/>
        <v>3.9978560406515578</v>
      </c>
    </row>
    <row r="14" spans="1:46" ht="14">
      <c r="A14" s="16">
        <v>8</v>
      </c>
      <c r="B14" s="31" t="s">
        <v>52</v>
      </c>
      <c r="C14" s="19"/>
      <c r="D14" s="10">
        <v>0</v>
      </c>
      <c r="E14" s="19"/>
      <c r="F14" s="28">
        <v>2</v>
      </c>
      <c r="G14" s="50">
        <v>2</v>
      </c>
      <c r="H14" s="50">
        <v>2</v>
      </c>
      <c r="I14" s="50">
        <v>2</v>
      </c>
      <c r="J14" s="7">
        <v>0</v>
      </c>
      <c r="K14" s="19"/>
      <c r="L14" s="10">
        <v>32</v>
      </c>
      <c r="M14" s="3"/>
      <c r="N14" s="28">
        <v>46</v>
      </c>
      <c r="O14" s="50">
        <v>29.4</v>
      </c>
      <c r="P14" s="7">
        <v>29</v>
      </c>
      <c r="Q14" s="19"/>
      <c r="R14" s="28" t="s">
        <v>8</v>
      </c>
      <c r="S14" s="50" t="s">
        <v>8</v>
      </c>
      <c r="T14" s="50" t="s">
        <v>8</v>
      </c>
      <c r="U14" s="50" t="s">
        <v>8</v>
      </c>
      <c r="V14" s="7" t="s">
        <v>8</v>
      </c>
      <c r="W14" s="3"/>
      <c r="X14" s="4">
        <f t="shared" si="0"/>
        <v>14.12857142857143</v>
      </c>
      <c r="Y14" s="3"/>
      <c r="Z14" s="4">
        <f t="shared" si="16"/>
        <v>0</v>
      </c>
      <c r="AA14" s="3"/>
      <c r="AB14" s="4">
        <f t="shared" si="2"/>
        <v>8</v>
      </c>
      <c r="AC14" s="3"/>
      <c r="AD14" s="4">
        <f t="shared" si="3"/>
        <v>15.850931677018636</v>
      </c>
      <c r="AE14" s="3"/>
      <c r="AF14" s="4">
        <f t="shared" si="4"/>
        <v>17.142857142857142</v>
      </c>
      <c r="AG14" s="3"/>
      <c r="AH14" s="4">
        <f t="shared" si="10"/>
        <v>55.122360248447208</v>
      </c>
      <c r="AI14" s="3"/>
      <c r="AJ14" s="4">
        <f t="shared" si="5"/>
        <v>20</v>
      </c>
      <c r="AK14" s="48"/>
      <c r="AL14" s="41">
        <f t="shared" si="6"/>
        <v>1.5646258503401362</v>
      </c>
      <c r="AM14" s="18">
        <f t="shared" si="11"/>
        <v>0.63043478260869568</v>
      </c>
      <c r="AN14" s="18">
        <f t="shared" si="12"/>
        <v>3.2000000000000002E-3</v>
      </c>
      <c r="AO14" s="18">
        <f t="shared" si="7"/>
        <v>1.412857142857143E-7</v>
      </c>
      <c r="AP14" s="18">
        <f t="shared" si="8"/>
        <v>55.125560389732925</v>
      </c>
      <c r="AQ14" s="18">
        <f t="shared" si="9"/>
        <v>20</v>
      </c>
      <c r="AR14" s="18">
        <f t="shared" si="13"/>
        <v>1.5850931677018636E-3</v>
      </c>
      <c r="AS14" s="18">
        <f t="shared" si="14"/>
        <v>0</v>
      </c>
      <c r="AT14" s="39">
        <f t="shared" si="15"/>
        <v>19.998414906832298</v>
      </c>
    </row>
    <row r="15" spans="1:46" ht="14">
      <c r="A15" s="15">
        <v>9</v>
      </c>
      <c r="B15" s="32" t="s">
        <v>53</v>
      </c>
      <c r="C15" s="18"/>
      <c r="D15" s="9">
        <v>0</v>
      </c>
      <c r="E15" s="18"/>
      <c r="F15" s="27">
        <v>2</v>
      </c>
      <c r="G15" s="49">
        <v>2</v>
      </c>
      <c r="H15" s="49">
        <v>2</v>
      </c>
      <c r="I15" s="49">
        <v>2</v>
      </c>
      <c r="J15" s="6">
        <v>2</v>
      </c>
      <c r="K15" s="18"/>
      <c r="L15" s="9"/>
      <c r="N15" s="27"/>
      <c r="O15" s="49"/>
      <c r="P15" s="6"/>
      <c r="Q15" s="18"/>
      <c r="R15" s="27" t="s">
        <v>8</v>
      </c>
      <c r="S15" s="49" t="s">
        <v>8</v>
      </c>
      <c r="T15" s="49" t="s">
        <v>8</v>
      </c>
      <c r="U15" s="49" t="s">
        <v>8</v>
      </c>
      <c r="V15" s="6" t="s">
        <v>8</v>
      </c>
      <c r="W15" s="48"/>
      <c r="X15" s="2" t="str">
        <f t="shared" si="0"/>
        <v/>
      </c>
      <c r="Z15" s="2">
        <f t="shared" si="16"/>
        <v>0</v>
      </c>
      <c r="AB15" s="2">
        <f t="shared" si="2"/>
        <v>10</v>
      </c>
      <c r="AC15" s="48"/>
      <c r="AD15" s="2" t="str">
        <f t="shared" si="3"/>
        <v/>
      </c>
      <c r="AE15" s="48"/>
      <c r="AF15" s="2" t="str">
        <f t="shared" si="4"/>
        <v/>
      </c>
      <c r="AH15" s="2" t="str">
        <f t="shared" si="10"/>
        <v/>
      </c>
      <c r="AI15" s="48"/>
      <c r="AJ15" s="2" t="str">
        <f t="shared" si="5"/>
        <v>-</v>
      </c>
      <c r="AK15" s="48"/>
      <c r="AL15" s="41">
        <f t="shared" si="6"/>
        <v>0</v>
      </c>
      <c r="AM15" s="18">
        <f t="shared" si="11"/>
        <v>0</v>
      </c>
      <c r="AN15" s="18">
        <f t="shared" si="12"/>
        <v>0</v>
      </c>
      <c r="AO15" s="18">
        <f t="shared" si="7"/>
        <v>0</v>
      </c>
      <c r="AP15" s="18" t="str">
        <f t="shared" si="8"/>
        <v/>
      </c>
      <c r="AQ15" s="18" t="str">
        <f t="shared" si="9"/>
        <v/>
      </c>
      <c r="AR15" s="18">
        <f t="shared" si="13"/>
        <v>0</v>
      </c>
      <c r="AS15" s="18">
        <f t="shared" si="14"/>
        <v>0</v>
      </c>
      <c r="AT15" s="39" t="str">
        <f t="shared" si="15"/>
        <v/>
      </c>
    </row>
    <row r="16" spans="1:46" ht="14">
      <c r="A16" s="16">
        <v>10</v>
      </c>
      <c r="B16" s="31" t="s">
        <v>54</v>
      </c>
      <c r="C16" s="19"/>
      <c r="D16" s="10">
        <v>0</v>
      </c>
      <c r="E16" s="19"/>
      <c r="F16" s="27">
        <v>2</v>
      </c>
      <c r="G16" s="49">
        <v>2</v>
      </c>
      <c r="H16" s="49">
        <v>2</v>
      </c>
      <c r="I16" s="49">
        <v>1</v>
      </c>
      <c r="J16" s="6">
        <v>2</v>
      </c>
      <c r="K16" s="19"/>
      <c r="L16" s="10">
        <v>40</v>
      </c>
      <c r="M16" s="3"/>
      <c r="N16" s="28">
        <v>42.1</v>
      </c>
      <c r="O16" s="50">
        <v>29.2</v>
      </c>
      <c r="P16" s="7">
        <v>43</v>
      </c>
      <c r="Q16" s="19"/>
      <c r="R16" s="28" t="s">
        <v>8</v>
      </c>
      <c r="S16" s="50" t="s">
        <v>8</v>
      </c>
      <c r="T16" s="50" t="s">
        <v>8</v>
      </c>
      <c r="U16" s="50" t="s">
        <v>8</v>
      </c>
      <c r="V16" s="7" t="s">
        <v>8</v>
      </c>
      <c r="W16" s="3"/>
      <c r="X16" s="4">
        <f t="shared" si="0"/>
        <v>13.019280821917809</v>
      </c>
      <c r="Y16" s="3"/>
      <c r="Z16" s="4">
        <f t="shared" si="16"/>
        <v>0</v>
      </c>
      <c r="AA16" s="3"/>
      <c r="AB16" s="4">
        <f t="shared" si="2"/>
        <v>9</v>
      </c>
      <c r="AC16" s="3"/>
      <c r="AD16" s="4">
        <f t="shared" si="3"/>
        <v>24.605361384458774</v>
      </c>
      <c r="AE16" s="3"/>
      <c r="AF16" s="4">
        <f t="shared" si="4"/>
        <v>21.428571428571427</v>
      </c>
      <c r="AG16" s="3"/>
      <c r="AH16" s="4">
        <f t="shared" si="10"/>
        <v>68.053213634948008</v>
      </c>
      <c r="AI16" s="3"/>
      <c r="AJ16" s="4">
        <f t="shared" si="5"/>
        <v>8</v>
      </c>
      <c r="AK16" s="48"/>
      <c r="AL16" s="41">
        <f t="shared" si="6"/>
        <v>1.4417808219178083</v>
      </c>
      <c r="AM16" s="18">
        <f t="shared" si="11"/>
        <v>0.97862232779097391</v>
      </c>
      <c r="AN16" s="18">
        <f t="shared" si="12"/>
        <v>4.0000000000000001E-3</v>
      </c>
      <c r="AO16" s="18">
        <f t="shared" si="7"/>
        <v>1.3019280821917808E-7</v>
      </c>
      <c r="AP16" s="18">
        <f t="shared" si="8"/>
        <v>68.057213765140816</v>
      </c>
      <c r="AQ16" s="18">
        <f t="shared" si="9"/>
        <v>8</v>
      </c>
      <c r="AR16" s="18">
        <f t="shared" si="13"/>
        <v>2.4605361384458773E-3</v>
      </c>
      <c r="AS16" s="18">
        <f t="shared" si="14"/>
        <v>0</v>
      </c>
      <c r="AT16" s="39">
        <f t="shared" si="15"/>
        <v>7.9975394638615542</v>
      </c>
    </row>
    <row r="17" spans="1:46" ht="14">
      <c r="A17" s="15">
        <v>11</v>
      </c>
      <c r="B17" s="32" t="s">
        <v>55</v>
      </c>
      <c r="C17" s="18"/>
      <c r="D17" s="9">
        <v>0</v>
      </c>
      <c r="E17" s="18"/>
      <c r="F17" s="28">
        <v>2</v>
      </c>
      <c r="G17" s="50">
        <v>2</v>
      </c>
      <c r="H17" s="50">
        <v>2</v>
      </c>
      <c r="I17" s="50">
        <v>2</v>
      </c>
      <c r="J17" s="7">
        <v>2</v>
      </c>
      <c r="K17" s="18"/>
      <c r="L17" s="9"/>
      <c r="N17" s="27"/>
      <c r="O17" s="49"/>
      <c r="P17" s="6"/>
      <c r="Q17" s="18"/>
      <c r="R17" s="27" t="s">
        <v>8</v>
      </c>
      <c r="S17" s="49" t="s">
        <v>8</v>
      </c>
      <c r="T17" s="49" t="s">
        <v>8</v>
      </c>
      <c r="U17" s="49" t="s">
        <v>8</v>
      </c>
      <c r="V17" s="6" t="s">
        <v>8</v>
      </c>
      <c r="W17" s="48"/>
      <c r="X17" s="2" t="str">
        <f t="shared" si="0"/>
        <v/>
      </c>
      <c r="Z17" s="2">
        <f t="shared" si="16"/>
        <v>0</v>
      </c>
      <c r="AB17" s="2">
        <f t="shared" si="2"/>
        <v>10</v>
      </c>
      <c r="AC17" s="48"/>
      <c r="AD17" s="2" t="str">
        <f t="shared" si="3"/>
        <v/>
      </c>
      <c r="AE17" s="48"/>
      <c r="AF17" s="2" t="str">
        <f t="shared" si="4"/>
        <v/>
      </c>
      <c r="AH17" s="2" t="str">
        <f t="shared" si="10"/>
        <v/>
      </c>
      <c r="AI17" s="48"/>
      <c r="AJ17" s="2" t="str">
        <f t="shared" si="5"/>
        <v>-</v>
      </c>
      <c r="AK17" s="48"/>
      <c r="AL17" s="41">
        <f t="shared" si="6"/>
        <v>0</v>
      </c>
      <c r="AM17" s="18">
        <f t="shared" si="11"/>
        <v>0</v>
      </c>
      <c r="AN17" s="18">
        <f t="shared" si="12"/>
        <v>0</v>
      </c>
      <c r="AO17" s="18">
        <f t="shared" si="7"/>
        <v>0</v>
      </c>
      <c r="AP17" s="18" t="str">
        <f t="shared" si="8"/>
        <v/>
      </c>
      <c r="AQ17" s="18" t="str">
        <f t="shared" si="9"/>
        <v/>
      </c>
      <c r="AR17" s="18">
        <f t="shared" si="13"/>
        <v>0</v>
      </c>
      <c r="AS17" s="18">
        <f t="shared" si="14"/>
        <v>0</v>
      </c>
      <c r="AT17" s="39" t="str">
        <f t="shared" si="15"/>
        <v/>
      </c>
    </row>
    <row r="18" spans="1:46" ht="14">
      <c r="A18" s="16">
        <v>12</v>
      </c>
      <c r="B18" s="31" t="s">
        <v>57</v>
      </c>
      <c r="C18" s="19"/>
      <c r="D18" s="10">
        <v>0</v>
      </c>
      <c r="E18" s="19"/>
      <c r="F18" s="27">
        <v>2</v>
      </c>
      <c r="G18" s="49">
        <v>2</v>
      </c>
      <c r="H18" s="49">
        <v>1</v>
      </c>
      <c r="I18" s="49">
        <v>2</v>
      </c>
      <c r="J18" s="6">
        <v>2</v>
      </c>
      <c r="K18" s="19"/>
      <c r="L18" s="10">
        <v>45</v>
      </c>
      <c r="M18" s="3"/>
      <c r="N18" s="28">
        <v>48.4</v>
      </c>
      <c r="O18" s="50">
        <v>31.6</v>
      </c>
      <c r="P18" s="7">
        <v>53</v>
      </c>
      <c r="Q18" s="19"/>
      <c r="R18" s="28" t="s">
        <v>3</v>
      </c>
      <c r="S18" s="50" t="s">
        <v>8</v>
      </c>
      <c r="T18" s="50" t="s">
        <v>8</v>
      </c>
      <c r="U18" s="50" t="s">
        <v>8</v>
      </c>
      <c r="V18" s="7" t="s">
        <v>8</v>
      </c>
      <c r="W18" s="3"/>
      <c r="X18" s="4">
        <f t="shared" si="0"/>
        <v>12.447683544303798</v>
      </c>
      <c r="Y18" s="3"/>
      <c r="Z18" s="4">
        <f t="shared" si="16"/>
        <v>0</v>
      </c>
      <c r="AA18" s="3"/>
      <c r="AB18" s="4">
        <f t="shared" si="2"/>
        <v>9</v>
      </c>
      <c r="AC18" s="3"/>
      <c r="AD18" s="4">
        <f t="shared" si="3"/>
        <v>20.477922077922081</v>
      </c>
      <c r="AE18" s="3"/>
      <c r="AF18" s="4">
        <f t="shared" si="4"/>
        <v>24.107142857142858</v>
      </c>
      <c r="AG18" s="3"/>
      <c r="AH18" s="4">
        <f t="shared" si="10"/>
        <v>66.032748479368735</v>
      </c>
      <c r="AI18" s="3"/>
      <c r="AJ18" s="4">
        <f t="shared" si="5"/>
        <v>9</v>
      </c>
      <c r="AK18" s="48"/>
      <c r="AL18" s="41">
        <f t="shared" si="6"/>
        <v>1.3784810126582279</v>
      </c>
      <c r="AM18" s="18">
        <f t="shared" si="11"/>
        <v>0.81446280991735542</v>
      </c>
      <c r="AN18" s="18">
        <f t="shared" si="12"/>
        <v>4.4999999999999997E-3</v>
      </c>
      <c r="AO18" s="18">
        <f t="shared" si="7"/>
        <v>1.2447683544303798E-7</v>
      </c>
      <c r="AP18" s="18">
        <f t="shared" si="8"/>
        <v>66.037248603845569</v>
      </c>
      <c r="AQ18" s="18">
        <f t="shared" si="9"/>
        <v>9</v>
      </c>
      <c r="AR18" s="18">
        <f t="shared" si="13"/>
        <v>2.047792207792208E-3</v>
      </c>
      <c r="AS18" s="18">
        <f t="shared" si="14"/>
        <v>0</v>
      </c>
      <c r="AT18" s="39">
        <f t="shared" si="15"/>
        <v>8.9979522077922081</v>
      </c>
    </row>
    <row r="19" spans="1:46" ht="14">
      <c r="A19" s="15">
        <v>13</v>
      </c>
      <c r="B19" s="32" t="s">
        <v>56</v>
      </c>
      <c r="C19" s="18"/>
      <c r="D19" s="9">
        <v>0</v>
      </c>
      <c r="E19" s="18"/>
      <c r="F19" s="27">
        <v>2</v>
      </c>
      <c r="G19" s="49">
        <v>2</v>
      </c>
      <c r="H19" s="49">
        <v>2</v>
      </c>
      <c r="I19" s="49">
        <v>2</v>
      </c>
      <c r="J19" s="6">
        <v>2</v>
      </c>
      <c r="K19" s="18"/>
      <c r="L19" s="9">
        <v>30</v>
      </c>
      <c r="N19" s="27">
        <v>48.3</v>
      </c>
      <c r="O19" s="49">
        <v>29.6</v>
      </c>
      <c r="P19" s="6">
        <v>52</v>
      </c>
      <c r="Q19" s="18"/>
      <c r="R19" s="27" t="s">
        <v>8</v>
      </c>
      <c r="S19" s="49" t="s">
        <v>8</v>
      </c>
      <c r="T19" s="49" t="s">
        <v>8</v>
      </c>
      <c r="U19" s="49" t="s">
        <v>8</v>
      </c>
      <c r="V19" s="6" t="s">
        <v>8</v>
      </c>
      <c r="W19" s="48"/>
      <c r="X19" s="2">
        <f t="shared" si="0"/>
        <v>14.734763513513512</v>
      </c>
      <c r="Z19" s="2">
        <f t="shared" si="16"/>
        <v>0</v>
      </c>
      <c r="AB19" s="2">
        <f t="shared" si="2"/>
        <v>10</v>
      </c>
      <c r="AC19" s="48"/>
      <c r="AD19" s="2">
        <f t="shared" si="3"/>
        <v>23.216799763383616</v>
      </c>
      <c r="AE19" s="48"/>
      <c r="AF19" s="2">
        <f t="shared" si="4"/>
        <v>16.071428571428573</v>
      </c>
      <c r="AH19" s="2">
        <f t="shared" si="10"/>
        <v>64.022991848325702</v>
      </c>
      <c r="AI19" s="48"/>
      <c r="AJ19" s="2">
        <f t="shared" si="5"/>
        <v>11</v>
      </c>
      <c r="AK19" s="48"/>
      <c r="AL19" s="41">
        <f t="shared" si="6"/>
        <v>1.6317567567567566</v>
      </c>
      <c r="AM19" s="18">
        <f t="shared" si="11"/>
        <v>0.9233954451345755</v>
      </c>
      <c r="AN19" s="18">
        <f t="shared" si="12"/>
        <v>3.0000000000000001E-3</v>
      </c>
      <c r="AO19" s="18">
        <f t="shared" si="7"/>
        <v>1.4734763513513511E-7</v>
      </c>
      <c r="AP19" s="18">
        <f t="shared" si="8"/>
        <v>64.025991995673337</v>
      </c>
      <c r="AQ19" s="18">
        <f t="shared" si="9"/>
        <v>11</v>
      </c>
      <c r="AR19" s="18">
        <f t="shared" si="13"/>
        <v>2.3216799763383614E-3</v>
      </c>
      <c r="AS19" s="18">
        <f t="shared" si="14"/>
        <v>0</v>
      </c>
      <c r="AT19" s="39">
        <f t="shared" si="15"/>
        <v>10.997678320023661</v>
      </c>
    </row>
    <row r="20" spans="1:46" ht="14">
      <c r="A20" s="16">
        <v>14</v>
      </c>
      <c r="B20" s="31" t="s">
        <v>58</v>
      </c>
      <c r="C20" s="19"/>
      <c r="D20" s="10">
        <v>0</v>
      </c>
      <c r="E20" s="19"/>
      <c r="F20" s="28">
        <v>2</v>
      </c>
      <c r="G20" s="50">
        <v>0</v>
      </c>
      <c r="H20" s="50">
        <v>1</v>
      </c>
      <c r="I20" s="50">
        <v>2</v>
      </c>
      <c r="J20" s="7">
        <v>2</v>
      </c>
      <c r="K20" s="19"/>
      <c r="L20" s="10">
        <v>6</v>
      </c>
      <c r="M20" s="3"/>
      <c r="N20" s="28">
        <v>36.299999999999997</v>
      </c>
      <c r="O20" s="50">
        <v>28.8</v>
      </c>
      <c r="P20" s="7">
        <v>59.3</v>
      </c>
      <c r="Q20" s="19"/>
      <c r="R20" s="28" t="s">
        <v>8</v>
      </c>
      <c r="S20" s="50" t="s">
        <v>8</v>
      </c>
      <c r="T20" s="50" t="s">
        <v>8</v>
      </c>
      <c r="U20" s="50" t="s">
        <v>8</v>
      </c>
      <c r="V20" s="7" t="s">
        <v>8</v>
      </c>
      <c r="W20" s="3"/>
      <c r="X20" s="4">
        <f t="shared" si="0"/>
        <v>11.381562499999998</v>
      </c>
      <c r="Y20" s="3"/>
      <c r="Z20" s="4">
        <f t="shared" si="16"/>
        <v>0</v>
      </c>
      <c r="AA20" s="3"/>
      <c r="AB20" s="4">
        <f t="shared" si="2"/>
        <v>7</v>
      </c>
      <c r="AC20" s="3"/>
      <c r="AD20" s="4">
        <f t="shared" si="3"/>
        <v>9.212121212121211</v>
      </c>
      <c r="AE20" s="3"/>
      <c r="AF20" s="4">
        <f t="shared" si="4"/>
        <v>3.2142857142857144</v>
      </c>
      <c r="AG20" s="3"/>
      <c r="AH20" s="4">
        <f t="shared" si="10"/>
        <v>30.807969426406924</v>
      </c>
      <c r="AI20" s="3"/>
      <c r="AJ20" s="4">
        <f t="shared" si="5"/>
        <v>30</v>
      </c>
      <c r="AK20" s="48"/>
      <c r="AL20" s="41">
        <f t="shared" si="6"/>
        <v>1.2604166666666665</v>
      </c>
      <c r="AM20" s="18">
        <f t="shared" si="11"/>
        <v>0.36639118457300268</v>
      </c>
      <c r="AN20" s="18">
        <f t="shared" si="12"/>
        <v>5.9999999999999995E-4</v>
      </c>
      <c r="AO20" s="18">
        <f t="shared" si="7"/>
        <v>1.1381562499999998E-7</v>
      </c>
      <c r="AP20" s="18">
        <f t="shared" si="8"/>
        <v>30.80856954022255</v>
      </c>
      <c r="AQ20" s="18">
        <f t="shared" si="9"/>
        <v>30</v>
      </c>
      <c r="AR20" s="18">
        <f t="shared" si="13"/>
        <v>9.212121212121211E-4</v>
      </c>
      <c r="AS20" s="18">
        <f t="shared" si="14"/>
        <v>0</v>
      </c>
      <c r="AT20" s="39">
        <f t="shared" si="15"/>
        <v>29.999078787878787</v>
      </c>
    </row>
    <row r="21" spans="1:46" ht="14">
      <c r="A21" s="15">
        <v>15</v>
      </c>
      <c r="B21" s="32" t="s">
        <v>59</v>
      </c>
      <c r="C21" s="18"/>
      <c r="D21" s="9">
        <v>0</v>
      </c>
      <c r="E21" s="18"/>
      <c r="F21" s="27">
        <v>2</v>
      </c>
      <c r="G21" s="49">
        <v>1</v>
      </c>
      <c r="H21" s="49">
        <v>2</v>
      </c>
      <c r="I21" s="49">
        <v>2</v>
      </c>
      <c r="J21" s="6">
        <v>2</v>
      </c>
      <c r="K21" s="18"/>
      <c r="L21" s="9">
        <v>34</v>
      </c>
      <c r="N21" s="27">
        <v>45.3</v>
      </c>
      <c r="O21" s="49">
        <v>28.6</v>
      </c>
      <c r="P21" s="6">
        <v>49</v>
      </c>
      <c r="Q21" s="18"/>
      <c r="R21" s="27" t="s">
        <v>8</v>
      </c>
      <c r="S21" s="49" t="s">
        <v>8</v>
      </c>
      <c r="T21" s="49" t="s">
        <v>8</v>
      </c>
      <c r="U21" s="49" t="s">
        <v>8</v>
      </c>
      <c r="V21" s="6" t="s">
        <v>8</v>
      </c>
      <c r="W21" s="48"/>
      <c r="X21" s="2">
        <f t="shared" si="0"/>
        <v>14.302762237762236</v>
      </c>
      <c r="Z21" s="2">
        <f t="shared" si="16"/>
        <v>0</v>
      </c>
      <c r="AB21" s="2">
        <f t="shared" si="2"/>
        <v>9</v>
      </c>
      <c r="AC21" s="48"/>
      <c r="AD21" s="2">
        <f t="shared" si="3"/>
        <v>23.089246294544306</v>
      </c>
      <c r="AE21" s="48"/>
      <c r="AF21" s="2">
        <f t="shared" si="4"/>
        <v>18.214285714285715</v>
      </c>
      <c r="AH21" s="2">
        <f t="shared" si="10"/>
        <v>64.606294246592256</v>
      </c>
      <c r="AI21" s="48"/>
      <c r="AJ21" s="2">
        <f t="shared" si="5"/>
        <v>10</v>
      </c>
      <c r="AK21" s="48"/>
      <c r="AL21" s="41">
        <f t="shared" si="6"/>
        <v>1.5839160839160837</v>
      </c>
      <c r="AM21" s="18">
        <f t="shared" si="11"/>
        <v>0.91832229580573943</v>
      </c>
      <c r="AN21" s="18">
        <f t="shared" si="12"/>
        <v>3.3999999999999998E-3</v>
      </c>
      <c r="AO21" s="18">
        <f t="shared" si="7"/>
        <v>1.4302762237762236E-7</v>
      </c>
      <c r="AP21" s="18">
        <f t="shared" si="8"/>
        <v>64.609694389619875</v>
      </c>
      <c r="AQ21" s="18">
        <f t="shared" si="9"/>
        <v>10</v>
      </c>
      <c r="AR21" s="18">
        <f t="shared" si="13"/>
        <v>2.3089246294544308E-3</v>
      </c>
      <c r="AS21" s="18">
        <f t="shared" si="14"/>
        <v>0</v>
      </c>
      <c r="AT21" s="39">
        <f t="shared" si="15"/>
        <v>9.997691075370545</v>
      </c>
    </row>
    <row r="22" spans="1:46" ht="14">
      <c r="A22" s="16">
        <v>16</v>
      </c>
      <c r="B22" s="31" t="s">
        <v>60</v>
      </c>
      <c r="C22" s="19"/>
      <c r="D22" s="10">
        <v>0</v>
      </c>
      <c r="E22" s="19"/>
      <c r="F22" s="27">
        <v>2</v>
      </c>
      <c r="G22" s="49">
        <v>2</v>
      </c>
      <c r="H22" s="49">
        <v>2</v>
      </c>
      <c r="I22" s="49">
        <v>0.5</v>
      </c>
      <c r="J22" s="6">
        <v>2</v>
      </c>
      <c r="K22" s="19"/>
      <c r="L22" s="10">
        <v>33</v>
      </c>
      <c r="M22" s="3"/>
      <c r="N22" s="28">
        <v>46.3</v>
      </c>
      <c r="O22" s="50">
        <v>30.8</v>
      </c>
      <c r="P22" s="7">
        <v>51</v>
      </c>
      <c r="Q22" s="19"/>
      <c r="R22" s="28" t="s">
        <v>8</v>
      </c>
      <c r="S22" s="50" t="s">
        <v>8</v>
      </c>
      <c r="T22" s="50" t="s">
        <v>8</v>
      </c>
      <c r="U22" s="50" t="s">
        <v>8</v>
      </c>
      <c r="V22" s="7" t="s">
        <v>8</v>
      </c>
      <c r="W22" s="3"/>
      <c r="X22" s="4">
        <f t="shared" si="0"/>
        <v>13.57431818181818</v>
      </c>
      <c r="Y22" s="3"/>
      <c r="Z22" s="4">
        <f t="shared" si="16"/>
        <v>0</v>
      </c>
      <c r="AA22" s="3"/>
      <c r="AB22" s="4">
        <f t="shared" si="2"/>
        <v>8.5</v>
      </c>
      <c r="AC22" s="3"/>
      <c r="AD22" s="4">
        <f t="shared" si="3"/>
        <v>22.590558469608148</v>
      </c>
      <c r="AE22" s="3"/>
      <c r="AF22" s="4">
        <f t="shared" si="4"/>
        <v>17.678571428571427</v>
      </c>
      <c r="AG22" s="3"/>
      <c r="AH22" s="4">
        <f t="shared" si="10"/>
        <v>62.343448079997756</v>
      </c>
      <c r="AI22" s="3"/>
      <c r="AJ22" s="4">
        <f t="shared" si="5"/>
        <v>15</v>
      </c>
      <c r="AK22" s="48"/>
      <c r="AL22" s="41">
        <f t="shared" si="6"/>
        <v>1.5032467532467531</v>
      </c>
      <c r="AM22" s="18">
        <f t="shared" si="11"/>
        <v>0.89848812095032393</v>
      </c>
      <c r="AN22" s="18">
        <f t="shared" si="12"/>
        <v>3.3E-3</v>
      </c>
      <c r="AO22" s="18">
        <f t="shared" si="7"/>
        <v>1.3574318181818181E-7</v>
      </c>
      <c r="AP22" s="18">
        <f t="shared" si="8"/>
        <v>62.346748215740938</v>
      </c>
      <c r="AQ22" s="18">
        <f t="shared" si="9"/>
        <v>15</v>
      </c>
      <c r="AR22" s="18">
        <f t="shared" si="13"/>
        <v>2.2590558469608147E-3</v>
      </c>
      <c r="AS22" s="18">
        <f t="shared" si="14"/>
        <v>0</v>
      </c>
      <c r="AT22" s="39">
        <f t="shared" si="15"/>
        <v>14.997740944153039</v>
      </c>
    </row>
    <row r="23" spans="1:46" ht="14">
      <c r="A23" s="15">
        <v>17</v>
      </c>
      <c r="B23" s="32" t="s">
        <v>61</v>
      </c>
      <c r="C23" s="18"/>
      <c r="D23" s="9">
        <v>0</v>
      </c>
      <c r="E23" s="18"/>
      <c r="F23" s="28">
        <v>0</v>
      </c>
      <c r="G23" s="50">
        <v>0</v>
      </c>
      <c r="H23" s="50">
        <v>0</v>
      </c>
      <c r="I23" s="50">
        <v>0</v>
      </c>
      <c r="J23" s="7">
        <v>0</v>
      </c>
      <c r="K23" s="18"/>
      <c r="L23" s="9">
        <v>10</v>
      </c>
      <c r="N23" s="27"/>
      <c r="O23" s="49"/>
      <c r="P23" s="6"/>
      <c r="Q23" s="18"/>
      <c r="R23" s="27" t="s">
        <v>8</v>
      </c>
      <c r="S23" s="49" t="s">
        <v>3</v>
      </c>
      <c r="T23" s="49" t="s">
        <v>8</v>
      </c>
      <c r="U23" s="49" t="s">
        <v>8</v>
      </c>
      <c r="V23" s="6" t="s">
        <v>3</v>
      </c>
      <c r="W23" s="48"/>
      <c r="X23" s="2">
        <f t="shared" si="0"/>
        <v>0</v>
      </c>
      <c r="Z23" s="2">
        <f t="shared" si="16"/>
        <v>0</v>
      </c>
      <c r="AB23" s="2">
        <f t="shared" si="2"/>
        <v>0</v>
      </c>
      <c r="AC23" s="48"/>
      <c r="AD23" s="2">
        <f t="shared" si="3"/>
        <v>0</v>
      </c>
      <c r="AE23" s="48"/>
      <c r="AF23" s="2">
        <f t="shared" si="4"/>
        <v>5.3571428571428568</v>
      </c>
      <c r="AH23" s="2">
        <f t="shared" si="10"/>
        <v>5.3571428571428568</v>
      </c>
      <c r="AI23" s="48"/>
      <c r="AJ23" s="2">
        <f t="shared" si="5"/>
        <v>32</v>
      </c>
      <c r="AK23" s="48"/>
      <c r="AL23" s="41">
        <f t="shared" si="6"/>
        <v>0</v>
      </c>
      <c r="AM23" s="18">
        <f t="shared" si="11"/>
        <v>0</v>
      </c>
      <c r="AN23" s="18">
        <f t="shared" si="12"/>
        <v>1E-3</v>
      </c>
      <c r="AO23" s="18">
        <f t="shared" si="7"/>
        <v>0</v>
      </c>
      <c r="AP23" s="18">
        <f t="shared" si="8"/>
        <v>5.3581428571428571</v>
      </c>
      <c r="AQ23" s="18">
        <f t="shared" si="9"/>
        <v>32</v>
      </c>
      <c r="AR23" s="18">
        <f t="shared" si="13"/>
        <v>0</v>
      </c>
      <c r="AS23" s="18">
        <f t="shared" si="14"/>
        <v>0</v>
      </c>
      <c r="AT23" s="39">
        <f t="shared" si="15"/>
        <v>32</v>
      </c>
    </row>
    <row r="24" spans="1:46" ht="14">
      <c r="A24" s="16">
        <v>18</v>
      </c>
      <c r="B24" s="31" t="s">
        <v>62</v>
      </c>
      <c r="C24" s="19"/>
      <c r="D24" s="10">
        <v>50</v>
      </c>
      <c r="E24" s="19"/>
      <c r="F24" s="27">
        <v>2</v>
      </c>
      <c r="G24" s="49">
        <v>2</v>
      </c>
      <c r="H24" s="49">
        <v>2</v>
      </c>
      <c r="I24" s="49">
        <v>0.5</v>
      </c>
      <c r="J24" s="6">
        <v>2</v>
      </c>
      <c r="K24" s="19"/>
      <c r="L24" s="10">
        <v>54</v>
      </c>
      <c r="M24" s="3"/>
      <c r="N24" s="28">
        <v>35</v>
      </c>
      <c r="O24" s="50">
        <v>29.9</v>
      </c>
      <c r="P24" s="7">
        <v>35.200000000000003</v>
      </c>
      <c r="Q24" s="19"/>
      <c r="R24" s="28" t="s">
        <v>8</v>
      </c>
      <c r="S24" s="50" t="s">
        <v>8</v>
      </c>
      <c r="T24" s="50" t="s">
        <v>8</v>
      </c>
      <c r="U24" s="50" t="s">
        <v>8</v>
      </c>
      <c r="V24" s="7" t="s">
        <v>8</v>
      </c>
      <c r="W24" s="3"/>
      <c r="X24" s="4">
        <f t="shared" si="0"/>
        <v>10.570234113712376</v>
      </c>
      <c r="Y24" s="3"/>
      <c r="Z24" s="4">
        <f t="shared" si="16"/>
        <v>5</v>
      </c>
      <c r="AA24" s="3"/>
      <c r="AB24" s="4">
        <f t="shared" si="2"/>
        <v>8.5</v>
      </c>
      <c r="AC24" s="3"/>
      <c r="AD24" s="4">
        <f t="shared" si="3"/>
        <v>24.999183673469386</v>
      </c>
      <c r="AE24" s="3"/>
      <c r="AF24" s="4">
        <f t="shared" si="4"/>
        <v>28.928571428571427</v>
      </c>
      <c r="AG24" s="3"/>
      <c r="AH24" s="4">
        <f t="shared" si="10"/>
        <v>77.997989215753194</v>
      </c>
      <c r="AI24" s="3"/>
      <c r="AJ24" s="4">
        <f t="shared" si="5"/>
        <v>3</v>
      </c>
      <c r="AK24" s="48"/>
      <c r="AL24" s="41">
        <f t="shared" si="6"/>
        <v>1.1705685618729098</v>
      </c>
      <c r="AM24" s="18">
        <f t="shared" si="11"/>
        <v>0.99428571428571422</v>
      </c>
      <c r="AN24" s="18">
        <f t="shared" si="12"/>
        <v>5.4000000000000003E-3</v>
      </c>
      <c r="AO24" s="18">
        <f t="shared" si="7"/>
        <v>1.0570234113712375E-7</v>
      </c>
      <c r="AP24" s="18">
        <f t="shared" si="8"/>
        <v>78.003389321455529</v>
      </c>
      <c r="AQ24" s="18">
        <f t="shared" si="9"/>
        <v>3</v>
      </c>
      <c r="AR24" s="18">
        <f t="shared" si="13"/>
        <v>2.4999183673469387E-3</v>
      </c>
      <c r="AS24" s="18">
        <f t="shared" si="14"/>
        <v>4.9999999999999998E-8</v>
      </c>
      <c r="AT24" s="39">
        <f t="shared" si="15"/>
        <v>2.997500031632653</v>
      </c>
    </row>
    <row r="25" spans="1:46" ht="14">
      <c r="A25" s="15">
        <v>19</v>
      </c>
      <c r="B25" s="32" t="s">
        <v>63</v>
      </c>
      <c r="C25" s="18"/>
      <c r="D25" s="9">
        <v>50</v>
      </c>
      <c r="E25" s="18"/>
      <c r="F25" s="27">
        <v>2</v>
      </c>
      <c r="G25" s="49">
        <v>2</v>
      </c>
      <c r="H25" s="49">
        <v>2</v>
      </c>
      <c r="I25" s="49">
        <v>0.5</v>
      </c>
      <c r="J25" s="6">
        <v>2</v>
      </c>
      <c r="K25" s="18"/>
      <c r="L25" s="9">
        <v>17</v>
      </c>
      <c r="N25" s="27">
        <v>34.200000000000003</v>
      </c>
      <c r="O25" s="49">
        <v>30</v>
      </c>
      <c r="P25" s="6">
        <v>42</v>
      </c>
      <c r="Q25" s="18"/>
      <c r="R25" s="27" t="s">
        <v>8</v>
      </c>
      <c r="S25" s="49" t="s">
        <v>8</v>
      </c>
      <c r="T25" s="49" t="s">
        <v>8</v>
      </c>
      <c r="U25" s="49" t="s">
        <v>8</v>
      </c>
      <c r="V25" s="6" t="s">
        <v>8</v>
      </c>
      <c r="W25" s="48"/>
      <c r="X25" s="2">
        <f t="shared" si="0"/>
        <v>10.2942</v>
      </c>
      <c r="Z25" s="2">
        <f t="shared" si="16"/>
        <v>5</v>
      </c>
      <c r="AB25" s="2">
        <f t="shared" si="2"/>
        <v>8.5</v>
      </c>
      <c r="AC25" s="48"/>
      <c r="AD25" s="2">
        <f t="shared" si="3"/>
        <v>19.408521303258148</v>
      </c>
      <c r="AE25" s="48"/>
      <c r="AF25" s="2">
        <f t="shared" si="4"/>
        <v>9.1071428571428577</v>
      </c>
      <c r="AH25" s="2">
        <f t="shared" si="10"/>
        <v>52.309864160401006</v>
      </c>
      <c r="AI25" s="48"/>
      <c r="AJ25" s="2">
        <f t="shared" si="5"/>
        <v>23</v>
      </c>
      <c r="AK25" s="48"/>
      <c r="AL25" s="41">
        <f t="shared" si="6"/>
        <v>1.1400000000000001</v>
      </c>
      <c r="AM25" s="18">
        <f t="shared" si="11"/>
        <v>0.77192982456140358</v>
      </c>
      <c r="AN25" s="18">
        <f t="shared" si="12"/>
        <v>1.6999999999999999E-3</v>
      </c>
      <c r="AO25" s="18">
        <f t="shared" si="7"/>
        <v>1.02942E-7</v>
      </c>
      <c r="AP25" s="18">
        <f t="shared" si="8"/>
        <v>52.311564263343008</v>
      </c>
      <c r="AQ25" s="18">
        <f t="shared" si="9"/>
        <v>23</v>
      </c>
      <c r="AR25" s="18">
        <f t="shared" si="13"/>
        <v>1.9408521303258149E-3</v>
      </c>
      <c r="AS25" s="18">
        <f t="shared" si="14"/>
        <v>4.9999999999999998E-8</v>
      </c>
      <c r="AT25" s="39">
        <f t="shared" si="15"/>
        <v>22.998059097869675</v>
      </c>
    </row>
    <row r="26" spans="1:46" ht="14">
      <c r="A26" s="16">
        <v>20</v>
      </c>
      <c r="B26" s="31" t="s">
        <v>64</v>
      </c>
      <c r="C26" s="19"/>
      <c r="D26" s="10">
        <v>0</v>
      </c>
      <c r="E26" s="19"/>
      <c r="F26" s="28">
        <v>2</v>
      </c>
      <c r="G26" s="50">
        <v>2</v>
      </c>
      <c r="H26" s="50">
        <v>1</v>
      </c>
      <c r="I26" s="50">
        <v>0.5</v>
      </c>
      <c r="J26" s="7">
        <v>2</v>
      </c>
      <c r="K26" s="19"/>
      <c r="L26" s="10">
        <v>25</v>
      </c>
      <c r="M26" s="3"/>
      <c r="N26" s="28">
        <v>43</v>
      </c>
      <c r="O26" s="50">
        <v>27.3</v>
      </c>
      <c r="P26" s="7">
        <v>48</v>
      </c>
      <c r="Q26" s="19"/>
      <c r="R26" s="28" t="s">
        <v>3</v>
      </c>
      <c r="S26" s="50" t="s">
        <v>8</v>
      </c>
      <c r="T26" s="50" t="s">
        <v>8</v>
      </c>
      <c r="U26" s="50" t="s">
        <v>8</v>
      </c>
      <c r="V26" s="7" t="s">
        <v>8</v>
      </c>
      <c r="W26" s="3"/>
      <c r="X26" s="4">
        <f t="shared" si="0"/>
        <v>12.800769230769232</v>
      </c>
      <c r="Y26" s="3"/>
      <c r="Z26" s="4">
        <f t="shared" si="16"/>
        <v>0</v>
      </c>
      <c r="AA26" s="3"/>
      <c r="AB26" s="4">
        <f t="shared" si="2"/>
        <v>7.5</v>
      </c>
      <c r="AC26" s="3"/>
      <c r="AD26" s="4">
        <f t="shared" si="3"/>
        <v>19.997342192691033</v>
      </c>
      <c r="AE26" s="3"/>
      <c r="AF26" s="4">
        <f t="shared" si="4"/>
        <v>13.392857142857142</v>
      </c>
      <c r="AG26" s="3"/>
      <c r="AH26" s="4">
        <f t="shared" si="10"/>
        <v>53.690968566317409</v>
      </c>
      <c r="AI26" s="3"/>
      <c r="AJ26" s="4">
        <f t="shared" si="5"/>
        <v>21</v>
      </c>
      <c r="AK26" s="48"/>
      <c r="AL26" s="41">
        <f t="shared" si="6"/>
        <v>1.4175824175824177</v>
      </c>
      <c r="AM26" s="18">
        <f t="shared" si="11"/>
        <v>0.79534883720930238</v>
      </c>
      <c r="AN26" s="18">
        <f t="shared" si="12"/>
        <v>2.5000000000000001E-3</v>
      </c>
      <c r="AO26" s="18">
        <f t="shared" si="7"/>
        <v>1.2800769230769233E-7</v>
      </c>
      <c r="AP26" s="18">
        <f t="shared" si="8"/>
        <v>53.693468694325098</v>
      </c>
      <c r="AQ26" s="18">
        <f t="shared" si="9"/>
        <v>21</v>
      </c>
      <c r="AR26" s="18">
        <f t="shared" si="13"/>
        <v>1.9997342192691033E-3</v>
      </c>
      <c r="AS26" s="18">
        <f t="shared" si="14"/>
        <v>0</v>
      </c>
      <c r="AT26" s="39">
        <f t="shared" si="15"/>
        <v>20.998000265780732</v>
      </c>
    </row>
    <row r="27" spans="1:46" ht="14">
      <c r="A27" s="15">
        <v>21</v>
      </c>
      <c r="B27" s="32" t="s">
        <v>65</v>
      </c>
      <c r="C27" s="18"/>
      <c r="D27" s="9">
        <v>0</v>
      </c>
      <c r="E27" s="18"/>
      <c r="F27" s="27">
        <v>2</v>
      </c>
      <c r="G27" s="49">
        <v>2</v>
      </c>
      <c r="H27" s="49">
        <v>0</v>
      </c>
      <c r="I27" s="49">
        <v>2</v>
      </c>
      <c r="J27" s="6">
        <v>2</v>
      </c>
      <c r="K27" s="18"/>
      <c r="L27" s="9">
        <v>17</v>
      </c>
      <c r="N27" s="27">
        <v>45.1</v>
      </c>
      <c r="O27" s="49">
        <v>28.6</v>
      </c>
      <c r="P27" s="6">
        <v>85</v>
      </c>
      <c r="Q27" s="18"/>
      <c r="R27" s="27" t="s">
        <v>8</v>
      </c>
      <c r="S27" s="49" t="s">
        <v>8</v>
      </c>
      <c r="T27" s="49" t="s">
        <v>8</v>
      </c>
      <c r="U27" s="49" t="s">
        <v>8</v>
      </c>
      <c r="V27" s="6" t="s">
        <v>8</v>
      </c>
      <c r="W27" s="48"/>
      <c r="X27" s="2">
        <f t="shared" si="0"/>
        <v>14.239615384615384</v>
      </c>
      <c r="Z27" s="2">
        <f t="shared" si="16"/>
        <v>0</v>
      </c>
      <c r="AB27" s="2">
        <f t="shared" si="2"/>
        <v>8</v>
      </c>
      <c r="AC27" s="48"/>
      <c r="AD27" s="2">
        <f t="shared" si="3"/>
        <v>2.8989547038327541</v>
      </c>
      <c r="AE27" s="48"/>
      <c r="AF27" s="2">
        <f t="shared" si="4"/>
        <v>9.1071428571428577</v>
      </c>
      <c r="AH27" s="2">
        <f t="shared" si="10"/>
        <v>34.245712945590995</v>
      </c>
      <c r="AI27" s="48"/>
      <c r="AJ27" s="2">
        <f t="shared" si="5"/>
        <v>29</v>
      </c>
      <c r="AK27" s="48"/>
      <c r="AL27" s="41">
        <f t="shared" si="6"/>
        <v>1.5769230769230769</v>
      </c>
      <c r="AM27" s="18">
        <f t="shared" si="11"/>
        <v>0.11529933481152999</v>
      </c>
      <c r="AN27" s="18">
        <f t="shared" si="12"/>
        <v>1.6999999999999999E-3</v>
      </c>
      <c r="AO27" s="18">
        <f t="shared" si="7"/>
        <v>1.4239615384615383E-7</v>
      </c>
      <c r="AP27" s="18">
        <f t="shared" si="8"/>
        <v>34.247413087987148</v>
      </c>
      <c r="AQ27" s="18">
        <f t="shared" si="9"/>
        <v>29</v>
      </c>
      <c r="AR27" s="18">
        <f t="shared" si="13"/>
        <v>2.8989547038327544E-4</v>
      </c>
      <c r="AS27" s="18">
        <f t="shared" si="14"/>
        <v>0</v>
      </c>
      <c r="AT27" s="39">
        <f t="shared" si="15"/>
        <v>28.999710104529616</v>
      </c>
    </row>
    <row r="28" spans="1:46" ht="14">
      <c r="A28" s="16">
        <v>22</v>
      </c>
      <c r="B28" s="31" t="s">
        <v>66</v>
      </c>
      <c r="C28" s="19"/>
      <c r="D28" s="10">
        <v>0</v>
      </c>
      <c r="E28" s="19"/>
      <c r="F28" s="27">
        <v>0</v>
      </c>
      <c r="G28" s="49">
        <v>0</v>
      </c>
      <c r="H28" s="49">
        <v>2</v>
      </c>
      <c r="I28" s="49">
        <v>1</v>
      </c>
      <c r="J28" s="6">
        <v>0</v>
      </c>
      <c r="K28" s="19"/>
      <c r="L28" s="10">
        <v>29</v>
      </c>
      <c r="M28" s="3"/>
      <c r="N28" s="28">
        <v>40.9</v>
      </c>
      <c r="O28" s="50">
        <v>32.799999999999997</v>
      </c>
      <c r="P28" s="7">
        <v>50</v>
      </c>
      <c r="Q28" s="19"/>
      <c r="R28" s="28" t="s">
        <v>8</v>
      </c>
      <c r="S28" s="50" t="s">
        <v>8</v>
      </c>
      <c r="T28" s="50" t="s">
        <v>8</v>
      </c>
      <c r="U28" s="50" t="s">
        <v>8</v>
      </c>
      <c r="V28" s="7" t="s">
        <v>8</v>
      </c>
      <c r="W28" s="3"/>
      <c r="X28" s="4">
        <f t="shared" si="0"/>
        <v>11.259969512195124</v>
      </c>
      <c r="Y28" s="3"/>
      <c r="Z28" s="4">
        <f t="shared" si="16"/>
        <v>0</v>
      </c>
      <c r="AA28" s="3"/>
      <c r="AB28" s="4">
        <f t="shared" si="2"/>
        <v>3</v>
      </c>
      <c r="AC28" s="3"/>
      <c r="AD28" s="4">
        <f t="shared" si="3"/>
        <v>19.548725113517289</v>
      </c>
      <c r="AE28" s="3"/>
      <c r="AF28" s="4">
        <f t="shared" si="4"/>
        <v>15.535714285714286</v>
      </c>
      <c r="AG28" s="3"/>
      <c r="AH28" s="4">
        <f t="shared" si="10"/>
        <v>49.344408911426697</v>
      </c>
      <c r="AI28" s="3"/>
      <c r="AJ28" s="4">
        <f t="shared" si="5"/>
        <v>24</v>
      </c>
      <c r="AK28" s="48"/>
      <c r="AL28" s="41">
        <f t="shared" si="6"/>
        <v>1.2469512195121952</v>
      </c>
      <c r="AM28" s="18">
        <f t="shared" si="11"/>
        <v>0.77750611246943757</v>
      </c>
      <c r="AN28" s="18">
        <f t="shared" si="12"/>
        <v>2.8999999999999998E-3</v>
      </c>
      <c r="AO28" s="18">
        <f t="shared" si="7"/>
        <v>1.1259969512195123E-7</v>
      </c>
      <c r="AP28" s="18">
        <f t="shared" si="8"/>
        <v>49.347309024026394</v>
      </c>
      <c r="AQ28" s="18">
        <f t="shared" si="9"/>
        <v>24</v>
      </c>
      <c r="AR28" s="18">
        <f t="shared" si="13"/>
        <v>1.954872511351729E-3</v>
      </c>
      <c r="AS28" s="18">
        <f t="shared" si="14"/>
        <v>0</v>
      </c>
      <c r="AT28" s="39">
        <f t="shared" si="15"/>
        <v>23.998045127488648</v>
      </c>
    </row>
    <row r="29" spans="1:46" ht="14">
      <c r="A29" s="15">
        <v>23</v>
      </c>
      <c r="B29" s="32" t="s">
        <v>67</v>
      </c>
      <c r="C29" s="18"/>
      <c r="D29" s="9">
        <v>0</v>
      </c>
      <c r="E29" s="18"/>
      <c r="F29" s="28">
        <v>2</v>
      </c>
      <c r="G29" s="50">
        <v>2</v>
      </c>
      <c r="H29" s="50">
        <v>2</v>
      </c>
      <c r="I29" s="50">
        <v>0.5</v>
      </c>
      <c r="J29" s="7">
        <v>0</v>
      </c>
      <c r="K29" s="18"/>
      <c r="L29" s="9">
        <v>32</v>
      </c>
      <c r="N29" s="27">
        <v>42.8</v>
      </c>
      <c r="O29" s="49">
        <v>29.6</v>
      </c>
      <c r="P29" s="6">
        <v>35</v>
      </c>
      <c r="Q29" s="18"/>
      <c r="R29" s="27" t="s">
        <v>8</v>
      </c>
      <c r="S29" s="49" t="s">
        <v>8</v>
      </c>
      <c r="T29" s="49" t="s">
        <v>8</v>
      </c>
      <c r="U29" s="49" t="s">
        <v>8</v>
      </c>
      <c r="V29" s="6" t="s">
        <v>8</v>
      </c>
      <c r="W29" s="48"/>
      <c r="X29" s="2">
        <f t="shared" si="0"/>
        <v>13.05689189189189</v>
      </c>
      <c r="Z29" s="2">
        <f t="shared" si="16"/>
        <v>0</v>
      </c>
      <c r="AB29" s="2">
        <f t="shared" si="2"/>
        <v>6.5</v>
      </c>
      <c r="AC29" s="48"/>
      <c r="AD29" s="2">
        <f t="shared" si="3"/>
        <v>20.560747663551403</v>
      </c>
      <c r="AE29" s="48"/>
      <c r="AF29" s="2">
        <f t="shared" si="4"/>
        <v>17.142857142857142</v>
      </c>
      <c r="AH29" s="2">
        <f t="shared" si="10"/>
        <v>57.260496698300429</v>
      </c>
      <c r="AI29" s="48"/>
      <c r="AJ29" s="2">
        <f t="shared" si="5"/>
        <v>17</v>
      </c>
      <c r="AK29" s="48"/>
      <c r="AL29" s="41">
        <f t="shared" si="6"/>
        <v>1.4459459459459458</v>
      </c>
      <c r="AM29" s="18">
        <f t="shared" si="11"/>
        <v>0.81775700934579443</v>
      </c>
      <c r="AN29" s="18">
        <f t="shared" si="12"/>
        <v>3.2000000000000002E-3</v>
      </c>
      <c r="AO29" s="18">
        <f t="shared" si="7"/>
        <v>1.3056891891891892E-7</v>
      </c>
      <c r="AP29" s="18">
        <f t="shared" si="8"/>
        <v>57.26369682886935</v>
      </c>
      <c r="AQ29" s="18">
        <f t="shared" si="9"/>
        <v>17</v>
      </c>
      <c r="AR29" s="18">
        <f t="shared" si="13"/>
        <v>2.0560747663551401E-3</v>
      </c>
      <c r="AS29" s="18">
        <f t="shared" si="14"/>
        <v>0</v>
      </c>
      <c r="AT29" s="39">
        <f t="shared" si="15"/>
        <v>16.997943925233646</v>
      </c>
    </row>
    <row r="30" spans="1:46" ht="14">
      <c r="A30" s="16">
        <v>24</v>
      </c>
      <c r="B30" s="31" t="s">
        <v>68</v>
      </c>
      <c r="C30" s="19"/>
      <c r="D30" s="10">
        <v>0</v>
      </c>
      <c r="E30" s="19"/>
      <c r="F30" s="27">
        <v>2</v>
      </c>
      <c r="G30" s="49">
        <v>2</v>
      </c>
      <c r="H30" s="49">
        <v>2</v>
      </c>
      <c r="I30" s="49">
        <v>0.5</v>
      </c>
      <c r="J30" s="6">
        <v>0</v>
      </c>
      <c r="K30" s="19"/>
      <c r="L30" s="10">
        <v>31</v>
      </c>
      <c r="M30" s="3"/>
      <c r="N30" s="28">
        <v>42.3</v>
      </c>
      <c r="O30" s="50">
        <v>30.3</v>
      </c>
      <c r="P30" s="7">
        <v>65</v>
      </c>
      <c r="Q30" s="19"/>
      <c r="R30" s="28" t="s">
        <v>8</v>
      </c>
      <c r="S30" s="50" t="s">
        <v>8</v>
      </c>
      <c r="T30" s="50" t="s">
        <v>8</v>
      </c>
      <c r="U30" s="50" t="s">
        <v>8</v>
      </c>
      <c r="V30" s="7" t="s">
        <v>8</v>
      </c>
      <c r="W30" s="3"/>
      <c r="X30" s="4">
        <f t="shared" si="0"/>
        <v>12.606237623762375</v>
      </c>
      <c r="Y30" s="3"/>
      <c r="Z30" s="4">
        <f t="shared" si="16"/>
        <v>0</v>
      </c>
      <c r="AA30" s="3"/>
      <c r="AB30" s="4">
        <f t="shared" si="2"/>
        <v>6.5</v>
      </c>
      <c r="AC30" s="3"/>
      <c r="AD30" s="4">
        <f t="shared" si="3"/>
        <v>11.650118203309692</v>
      </c>
      <c r="AE30" s="3"/>
      <c r="AF30" s="4">
        <f t="shared" si="4"/>
        <v>16.607142857142858</v>
      </c>
      <c r="AG30" s="3"/>
      <c r="AH30" s="4">
        <f t="shared" si="10"/>
        <v>47.363498684214925</v>
      </c>
      <c r="AI30" s="3"/>
      <c r="AJ30" s="4">
        <f t="shared" si="5"/>
        <v>26</v>
      </c>
      <c r="AK30" s="48"/>
      <c r="AL30" s="41">
        <f t="shared" si="6"/>
        <v>1.3960396039603959</v>
      </c>
      <c r="AM30" s="18">
        <f t="shared" si="11"/>
        <v>0.46335697399527176</v>
      </c>
      <c r="AN30" s="18">
        <f t="shared" si="12"/>
        <v>3.0999999999999999E-3</v>
      </c>
      <c r="AO30" s="18">
        <f t="shared" si="7"/>
        <v>1.2606237623762376E-7</v>
      </c>
      <c r="AP30" s="18">
        <f t="shared" si="8"/>
        <v>47.366598810277303</v>
      </c>
      <c r="AQ30" s="18">
        <f t="shared" si="9"/>
        <v>26</v>
      </c>
      <c r="AR30" s="18">
        <f t="shared" si="13"/>
        <v>1.1650118203309693E-3</v>
      </c>
      <c r="AS30" s="18">
        <f t="shared" si="14"/>
        <v>0</v>
      </c>
      <c r="AT30" s="39">
        <f t="shared" si="15"/>
        <v>25.99883498817967</v>
      </c>
    </row>
    <row r="31" spans="1:46" ht="14">
      <c r="A31" s="15">
        <v>25</v>
      </c>
      <c r="B31" s="32" t="s">
        <v>70</v>
      </c>
      <c r="C31" s="18"/>
      <c r="D31" s="9">
        <v>50</v>
      </c>
      <c r="E31" s="18"/>
      <c r="F31" s="27">
        <v>2</v>
      </c>
      <c r="G31" s="49">
        <v>2</v>
      </c>
      <c r="H31" s="49">
        <v>2</v>
      </c>
      <c r="I31" s="49">
        <v>2</v>
      </c>
      <c r="J31" s="6">
        <v>2</v>
      </c>
      <c r="K31" s="18"/>
      <c r="L31" s="9">
        <v>56</v>
      </c>
      <c r="N31" s="27">
        <v>35.200000000000003</v>
      </c>
      <c r="O31" s="49">
        <v>29.3</v>
      </c>
      <c r="P31" s="6">
        <v>35</v>
      </c>
      <c r="Q31" s="18"/>
      <c r="R31" s="27" t="s">
        <v>8</v>
      </c>
      <c r="S31" s="49" t="s">
        <v>8</v>
      </c>
      <c r="T31" s="49" t="s">
        <v>8</v>
      </c>
      <c r="U31" s="49" t="s">
        <v>8</v>
      </c>
      <c r="V31" s="6" t="s">
        <v>8</v>
      </c>
      <c r="W31" s="48"/>
      <c r="X31" s="2">
        <f t="shared" si="0"/>
        <v>10.848327645051196</v>
      </c>
      <c r="Z31" s="2">
        <f t="shared" si="16"/>
        <v>5</v>
      </c>
      <c r="AB31" s="2">
        <f t="shared" si="2"/>
        <v>10</v>
      </c>
      <c r="AC31" s="48"/>
      <c r="AD31" s="2">
        <f t="shared" si="3"/>
        <v>25</v>
      </c>
      <c r="AE31" s="48"/>
      <c r="AF31" s="2">
        <f t="shared" si="4"/>
        <v>30</v>
      </c>
      <c r="AH31" s="2">
        <f t="shared" si="10"/>
        <v>80.848327645051199</v>
      </c>
      <c r="AI31" s="48"/>
      <c r="AJ31" s="2">
        <f t="shared" si="5"/>
        <v>2</v>
      </c>
      <c r="AK31" s="48"/>
      <c r="AL31" s="41">
        <f t="shared" si="6"/>
        <v>1.2013651877133107</v>
      </c>
      <c r="AM31" s="18">
        <f t="shared" si="11"/>
        <v>0.99431818181818177</v>
      </c>
      <c r="AN31" s="18">
        <f t="shared" si="12"/>
        <v>5.5999999999999999E-3</v>
      </c>
      <c r="AO31" s="18">
        <f t="shared" si="7"/>
        <v>1.0848327645051196E-7</v>
      </c>
      <c r="AP31" s="18">
        <f t="shared" si="8"/>
        <v>80.853927753534478</v>
      </c>
      <c r="AQ31" s="18">
        <f t="shared" si="9"/>
        <v>2</v>
      </c>
      <c r="AR31" s="18">
        <f t="shared" si="13"/>
        <v>2.5000000000000001E-3</v>
      </c>
      <c r="AS31" s="18">
        <f t="shared" si="14"/>
        <v>4.9999999999999998E-8</v>
      </c>
      <c r="AT31" s="39">
        <f t="shared" si="15"/>
        <v>1.9974999500000001</v>
      </c>
    </row>
    <row r="32" spans="1:46" ht="14">
      <c r="A32" s="16">
        <v>26</v>
      </c>
      <c r="B32" s="31" t="s">
        <v>69</v>
      </c>
      <c r="C32" s="19"/>
      <c r="D32" s="10">
        <v>50</v>
      </c>
      <c r="E32" s="19"/>
      <c r="F32" s="28">
        <v>2</v>
      </c>
      <c r="G32" s="50">
        <v>1</v>
      </c>
      <c r="H32" s="50">
        <v>2</v>
      </c>
      <c r="I32" s="50">
        <v>1.5</v>
      </c>
      <c r="J32" s="7">
        <v>2</v>
      </c>
      <c r="K32" s="19"/>
      <c r="L32" s="10">
        <v>20</v>
      </c>
      <c r="M32" s="3"/>
      <c r="N32" s="28">
        <v>35.1</v>
      </c>
      <c r="O32" s="50">
        <v>28.8</v>
      </c>
      <c r="P32" s="7">
        <v>30.5</v>
      </c>
      <c r="Q32" s="19"/>
      <c r="R32" s="28" t="s">
        <v>8</v>
      </c>
      <c r="S32" s="50" t="s">
        <v>8</v>
      </c>
      <c r="T32" s="50" t="s">
        <v>8</v>
      </c>
      <c r="U32" s="50" t="s">
        <v>8</v>
      </c>
      <c r="V32" s="7" t="s">
        <v>8</v>
      </c>
      <c r="W32" s="3"/>
      <c r="X32" s="4">
        <f t="shared" si="0"/>
        <v>11.0053125</v>
      </c>
      <c r="Y32" s="3"/>
      <c r="Z32" s="4">
        <f t="shared" si="16"/>
        <v>5</v>
      </c>
      <c r="AA32" s="3"/>
      <c r="AB32" s="4">
        <f t="shared" si="2"/>
        <v>8.5</v>
      </c>
      <c r="AC32" s="3"/>
      <c r="AD32" s="4">
        <f t="shared" si="3"/>
        <v>21.84778184778185</v>
      </c>
      <c r="AE32" s="3"/>
      <c r="AF32" s="4">
        <f t="shared" si="4"/>
        <v>10.714285714285714</v>
      </c>
      <c r="AG32" s="3"/>
      <c r="AH32" s="4">
        <f t="shared" si="10"/>
        <v>57.067380062067564</v>
      </c>
      <c r="AI32" s="3"/>
      <c r="AJ32" s="4">
        <f t="shared" si="5"/>
        <v>19</v>
      </c>
      <c r="AK32" s="48"/>
      <c r="AL32" s="41">
        <f t="shared" si="6"/>
        <v>1.21875</v>
      </c>
      <c r="AM32" s="18">
        <f t="shared" si="11"/>
        <v>0.86894586894586889</v>
      </c>
      <c r="AN32" s="18">
        <f t="shared" si="12"/>
        <v>2E-3</v>
      </c>
      <c r="AO32" s="18">
        <f t="shared" si="7"/>
        <v>1.10053125E-7</v>
      </c>
      <c r="AP32" s="18">
        <f t="shared" si="8"/>
        <v>57.069380172120688</v>
      </c>
      <c r="AQ32" s="18">
        <f t="shared" si="9"/>
        <v>19</v>
      </c>
      <c r="AR32" s="18">
        <f t="shared" si="13"/>
        <v>2.184778184778185E-3</v>
      </c>
      <c r="AS32" s="18">
        <f t="shared" si="14"/>
        <v>4.9999999999999998E-8</v>
      </c>
      <c r="AT32" s="39">
        <f t="shared" si="15"/>
        <v>18.997815171815223</v>
      </c>
    </row>
    <row r="33" spans="1:46" ht="14">
      <c r="A33" s="15">
        <v>27</v>
      </c>
      <c r="B33" s="32" t="s">
        <v>71</v>
      </c>
      <c r="C33" s="18"/>
      <c r="D33" s="9">
        <v>0</v>
      </c>
      <c r="E33" s="18"/>
      <c r="F33" s="27">
        <v>0</v>
      </c>
      <c r="G33" s="49">
        <v>0</v>
      </c>
      <c r="H33" s="49">
        <v>0</v>
      </c>
      <c r="I33" s="49">
        <v>0</v>
      </c>
      <c r="J33" s="6">
        <v>0</v>
      </c>
      <c r="K33" s="18"/>
      <c r="L33" s="9">
        <v>5</v>
      </c>
      <c r="N33" s="27"/>
      <c r="O33" s="49"/>
      <c r="P33" s="6"/>
      <c r="Q33" s="18"/>
      <c r="R33" s="27" t="s">
        <v>8</v>
      </c>
      <c r="S33" s="49" t="s">
        <v>3</v>
      </c>
      <c r="T33" s="49" t="s">
        <v>8</v>
      </c>
      <c r="U33" s="49" t="s">
        <v>8</v>
      </c>
      <c r="V33" s="6" t="s">
        <v>3</v>
      </c>
      <c r="W33" s="48"/>
      <c r="X33" s="2">
        <f t="shared" si="0"/>
        <v>0</v>
      </c>
      <c r="Z33" s="2">
        <f t="shared" si="16"/>
        <v>0</v>
      </c>
      <c r="AB33" s="2">
        <f t="shared" si="2"/>
        <v>0</v>
      </c>
      <c r="AC33" s="48"/>
      <c r="AD33" s="2">
        <f t="shared" si="3"/>
        <v>0</v>
      </c>
      <c r="AE33" s="48"/>
      <c r="AF33" s="2">
        <f t="shared" si="4"/>
        <v>2.6785714285714284</v>
      </c>
      <c r="AH33" s="2">
        <f t="shared" si="10"/>
        <v>2.6785714285714284</v>
      </c>
      <c r="AI33" s="48"/>
      <c r="AJ33" s="2">
        <f t="shared" si="5"/>
        <v>33</v>
      </c>
      <c r="AK33" s="48"/>
      <c r="AL33" s="41">
        <f t="shared" si="6"/>
        <v>0</v>
      </c>
      <c r="AM33" s="18">
        <f t="shared" si="11"/>
        <v>0</v>
      </c>
      <c r="AN33" s="18">
        <f t="shared" si="12"/>
        <v>5.0000000000000001E-4</v>
      </c>
      <c r="AO33" s="18">
        <f t="shared" si="7"/>
        <v>0</v>
      </c>
      <c r="AP33" s="18">
        <f t="shared" si="8"/>
        <v>2.6790714285714285</v>
      </c>
      <c r="AQ33" s="18">
        <f t="shared" si="9"/>
        <v>33</v>
      </c>
      <c r="AR33" s="18">
        <f t="shared" si="13"/>
        <v>0</v>
      </c>
      <c r="AS33" s="18">
        <f t="shared" si="14"/>
        <v>0</v>
      </c>
      <c r="AT33" s="39">
        <f t="shared" si="15"/>
        <v>33</v>
      </c>
    </row>
    <row r="34" spans="1:46" ht="14">
      <c r="A34" s="16">
        <v>28</v>
      </c>
      <c r="B34" s="31" t="s">
        <v>72</v>
      </c>
      <c r="C34" s="19"/>
      <c r="D34" s="10">
        <v>50</v>
      </c>
      <c r="E34" s="19"/>
      <c r="F34" s="27">
        <v>2</v>
      </c>
      <c r="G34" s="49">
        <v>0</v>
      </c>
      <c r="H34" s="49">
        <v>2</v>
      </c>
      <c r="I34" s="49">
        <v>2</v>
      </c>
      <c r="J34" s="6">
        <v>2</v>
      </c>
      <c r="K34" s="19"/>
      <c r="L34" s="10">
        <v>29</v>
      </c>
      <c r="M34" s="3"/>
      <c r="N34" s="28">
        <v>36</v>
      </c>
      <c r="O34" s="50">
        <v>30.5</v>
      </c>
      <c r="P34" s="7">
        <v>65.5</v>
      </c>
      <c r="Q34" s="19"/>
      <c r="R34" s="28" t="s">
        <v>8</v>
      </c>
      <c r="S34" s="50" t="s">
        <v>8</v>
      </c>
      <c r="T34" s="50" t="s">
        <v>8</v>
      </c>
      <c r="U34" s="50" t="s">
        <v>8</v>
      </c>
      <c r="V34" s="7" t="s">
        <v>8</v>
      </c>
      <c r="W34" s="3"/>
      <c r="X34" s="4">
        <f t="shared" si="0"/>
        <v>10.658360655737704</v>
      </c>
      <c r="Y34" s="3"/>
      <c r="Z34" s="4">
        <f t="shared" si="16"/>
        <v>5</v>
      </c>
      <c r="AA34" s="3"/>
      <c r="AB34" s="4">
        <f t="shared" si="2"/>
        <v>8</v>
      </c>
      <c r="AC34" s="3"/>
      <c r="AD34" s="4">
        <f t="shared" si="3"/>
        <v>4.5396825396825404</v>
      </c>
      <c r="AE34" s="3"/>
      <c r="AF34" s="4">
        <f t="shared" si="4"/>
        <v>15.535714285714286</v>
      </c>
      <c r="AG34" s="3"/>
      <c r="AH34" s="4">
        <f t="shared" si="10"/>
        <v>43.733757481134532</v>
      </c>
      <c r="AI34" s="3"/>
      <c r="AJ34" s="4">
        <f t="shared" si="5"/>
        <v>28</v>
      </c>
      <c r="AK34" s="48"/>
      <c r="AL34" s="41">
        <f t="shared" si="6"/>
        <v>1.180327868852459</v>
      </c>
      <c r="AM34" s="18">
        <f t="shared" si="11"/>
        <v>0.18055555555555558</v>
      </c>
      <c r="AN34" s="18">
        <f t="shared" si="12"/>
        <v>2.8999999999999998E-3</v>
      </c>
      <c r="AO34" s="18">
        <f t="shared" si="7"/>
        <v>1.0658360655737704E-7</v>
      </c>
      <c r="AP34" s="18">
        <f t="shared" si="8"/>
        <v>43.736657587718142</v>
      </c>
      <c r="AQ34" s="18">
        <f t="shared" si="9"/>
        <v>28</v>
      </c>
      <c r="AR34" s="18">
        <f t="shared" si="13"/>
        <v>4.5396825396825405E-4</v>
      </c>
      <c r="AS34" s="18">
        <f t="shared" si="14"/>
        <v>4.9999999999999998E-8</v>
      </c>
      <c r="AT34" s="39">
        <f t="shared" si="15"/>
        <v>27.999545981746031</v>
      </c>
    </row>
    <row r="35" spans="1:46" ht="14">
      <c r="A35" s="15">
        <v>29</v>
      </c>
      <c r="B35" s="32" t="s">
        <v>73</v>
      </c>
      <c r="C35" s="18"/>
      <c r="D35" s="9">
        <v>0</v>
      </c>
      <c r="E35" s="18"/>
      <c r="F35" s="28">
        <v>2</v>
      </c>
      <c r="G35" s="50">
        <v>2</v>
      </c>
      <c r="H35" s="50">
        <v>1</v>
      </c>
      <c r="I35" s="50">
        <v>1.5</v>
      </c>
      <c r="J35" s="7">
        <v>0</v>
      </c>
      <c r="K35" s="18"/>
      <c r="L35" s="9">
        <v>27</v>
      </c>
      <c r="N35" s="27">
        <v>46.6</v>
      </c>
      <c r="O35" s="49">
        <v>30</v>
      </c>
      <c r="P35" s="6">
        <v>52.6</v>
      </c>
      <c r="Q35" s="18"/>
      <c r="R35" s="27" t="s">
        <v>3</v>
      </c>
      <c r="S35" s="49" t="s">
        <v>8</v>
      </c>
      <c r="T35" s="49" t="s">
        <v>8</v>
      </c>
      <c r="U35" s="49" t="s">
        <v>8</v>
      </c>
      <c r="V35" s="6" t="s">
        <v>8</v>
      </c>
      <c r="W35" s="48"/>
      <c r="X35" s="2">
        <f t="shared" si="0"/>
        <v>12.623940000000001</v>
      </c>
      <c r="Z35" s="2">
        <f t="shared" si="16"/>
        <v>0</v>
      </c>
      <c r="AB35" s="2">
        <f t="shared" si="2"/>
        <v>6.5</v>
      </c>
      <c r="AC35" s="48"/>
      <c r="AD35" s="2">
        <f t="shared" si="3"/>
        <v>19.715021459227472</v>
      </c>
      <c r="AE35" s="48"/>
      <c r="AF35" s="2">
        <f t="shared" si="4"/>
        <v>14.464285714285714</v>
      </c>
      <c r="AH35" s="2">
        <f t="shared" si="10"/>
        <v>53.303247173513192</v>
      </c>
      <c r="AI35" s="48"/>
      <c r="AJ35" s="2">
        <f t="shared" si="5"/>
        <v>22</v>
      </c>
      <c r="AK35" s="48"/>
      <c r="AL35" s="41">
        <f t="shared" si="6"/>
        <v>1.3980000000000001</v>
      </c>
      <c r="AM35" s="18">
        <f t="shared" si="11"/>
        <v>0.78412017167381987</v>
      </c>
      <c r="AN35" s="18">
        <f t="shared" si="12"/>
        <v>2.7000000000000001E-3</v>
      </c>
      <c r="AO35" s="18">
        <f t="shared" si="7"/>
        <v>1.2623940000000002E-7</v>
      </c>
      <c r="AP35" s="18">
        <f t="shared" si="8"/>
        <v>53.305947299752589</v>
      </c>
      <c r="AQ35" s="18">
        <f t="shared" si="9"/>
        <v>22</v>
      </c>
      <c r="AR35" s="18">
        <f t="shared" si="13"/>
        <v>1.9715021459227474E-3</v>
      </c>
      <c r="AS35" s="18">
        <f t="shared" si="14"/>
        <v>0</v>
      </c>
      <c r="AT35" s="39">
        <f t="shared" si="15"/>
        <v>21.998028497854076</v>
      </c>
    </row>
    <row r="36" spans="1:46" ht="14">
      <c r="A36" s="16">
        <v>30</v>
      </c>
      <c r="B36" s="31" t="s">
        <v>74</v>
      </c>
      <c r="C36" s="19"/>
      <c r="D36" s="10">
        <v>0</v>
      </c>
      <c r="E36" s="19"/>
      <c r="F36" s="27">
        <v>2</v>
      </c>
      <c r="G36" s="49">
        <v>1</v>
      </c>
      <c r="H36" s="49">
        <v>1</v>
      </c>
      <c r="I36" s="49">
        <v>0.5</v>
      </c>
      <c r="J36" s="6">
        <v>0</v>
      </c>
      <c r="K36" s="19"/>
      <c r="L36" s="10">
        <v>26</v>
      </c>
      <c r="M36" s="3"/>
      <c r="N36" s="28">
        <v>44.3</v>
      </c>
      <c r="O36" s="50">
        <v>28.7</v>
      </c>
      <c r="P36" s="7">
        <v>65</v>
      </c>
      <c r="Q36" s="19"/>
      <c r="R36" s="28" t="s">
        <v>8</v>
      </c>
      <c r="S36" s="50" t="s">
        <v>8</v>
      </c>
      <c r="T36" s="50" t="s">
        <v>8</v>
      </c>
      <c r="U36" s="50" t="s">
        <v>8</v>
      </c>
      <c r="V36" s="7" t="s">
        <v>8</v>
      </c>
      <c r="W36" s="3"/>
      <c r="X36" s="4">
        <f t="shared" si="0"/>
        <v>13.938292682926829</v>
      </c>
      <c r="Y36" s="3"/>
      <c r="Z36" s="4">
        <f t="shared" si="16"/>
        <v>0</v>
      </c>
      <c r="AA36" s="3"/>
      <c r="AB36" s="4">
        <f t="shared" si="2"/>
        <v>4.5</v>
      </c>
      <c r="AC36" s="3"/>
      <c r="AD36" s="4">
        <f t="shared" si="3"/>
        <v>13.394388906804254</v>
      </c>
      <c r="AE36" s="3"/>
      <c r="AF36" s="4">
        <f t="shared" si="4"/>
        <v>13.928571428571429</v>
      </c>
      <c r="AG36" s="3"/>
      <c r="AH36" s="4">
        <f t="shared" si="10"/>
        <v>45.761253018302511</v>
      </c>
      <c r="AI36" s="3"/>
      <c r="AJ36" s="4">
        <f t="shared" si="5"/>
        <v>27</v>
      </c>
      <c r="AK36" s="48"/>
      <c r="AL36" s="41">
        <f t="shared" si="6"/>
        <v>1.5435540069686411</v>
      </c>
      <c r="AM36" s="18">
        <f t="shared" si="11"/>
        <v>0.53273137697516915</v>
      </c>
      <c r="AN36" s="18">
        <f t="shared" si="12"/>
        <v>2.5999999999999999E-3</v>
      </c>
      <c r="AO36" s="18">
        <f t="shared" si="7"/>
        <v>1.3938292682926828E-7</v>
      </c>
      <c r="AP36" s="18">
        <f t="shared" si="8"/>
        <v>45.763853157685439</v>
      </c>
      <c r="AQ36" s="18">
        <f t="shared" si="9"/>
        <v>27</v>
      </c>
      <c r="AR36" s="18">
        <f t="shared" si="13"/>
        <v>1.3394388906804253E-3</v>
      </c>
      <c r="AS36" s="18">
        <f t="shared" si="14"/>
        <v>0</v>
      </c>
      <c r="AT36" s="39">
        <f t="shared" si="15"/>
        <v>26.998660561109318</v>
      </c>
    </row>
    <row r="37" spans="1:46" ht="14">
      <c r="A37" s="15">
        <v>31</v>
      </c>
      <c r="B37" s="32" t="s">
        <v>75</v>
      </c>
      <c r="C37" s="18"/>
      <c r="D37" s="9">
        <v>0</v>
      </c>
      <c r="E37" s="18"/>
      <c r="F37" s="27">
        <v>2</v>
      </c>
      <c r="G37" s="49">
        <v>2</v>
      </c>
      <c r="H37" s="49">
        <v>2</v>
      </c>
      <c r="I37" s="49">
        <v>2</v>
      </c>
      <c r="J37" s="6">
        <v>2</v>
      </c>
      <c r="K37" s="18"/>
      <c r="L37" s="9">
        <v>30</v>
      </c>
      <c r="N37" s="27">
        <v>47.2</v>
      </c>
      <c r="O37" s="49">
        <v>30.2</v>
      </c>
      <c r="P37" s="6">
        <v>52</v>
      </c>
      <c r="Q37" s="18"/>
      <c r="R37" s="27" t="s">
        <v>8</v>
      </c>
      <c r="S37" s="49" t="s">
        <v>8</v>
      </c>
      <c r="T37" s="49" t="s">
        <v>8</v>
      </c>
      <c r="U37" s="49" t="s">
        <v>8</v>
      </c>
      <c r="V37" s="6" t="s">
        <v>8</v>
      </c>
      <c r="W37" s="48"/>
      <c r="X37" s="2">
        <f t="shared" si="0"/>
        <v>14.113112582781458</v>
      </c>
      <c r="Z37" s="2">
        <f t="shared" si="16"/>
        <v>0</v>
      </c>
      <c r="AB37" s="2">
        <f t="shared" si="2"/>
        <v>10</v>
      </c>
      <c r="AC37" s="48"/>
      <c r="AD37" s="2">
        <f t="shared" si="3"/>
        <v>22.585956416464892</v>
      </c>
      <c r="AE37" s="48"/>
      <c r="AF37" s="2">
        <f t="shared" si="4"/>
        <v>16.071428571428573</v>
      </c>
      <c r="AH37" s="2">
        <f t="shared" si="10"/>
        <v>62.77049757067492</v>
      </c>
      <c r="AI37" s="48"/>
      <c r="AJ37" s="2">
        <f t="shared" si="5"/>
        <v>14</v>
      </c>
      <c r="AK37" s="48"/>
      <c r="AL37" s="41">
        <f t="shared" si="6"/>
        <v>1.5629139072847684</v>
      </c>
      <c r="AM37" s="18">
        <f t="shared" si="11"/>
        <v>0.89830508474576276</v>
      </c>
      <c r="AN37" s="18">
        <f t="shared" si="12"/>
        <v>3.0000000000000001E-3</v>
      </c>
      <c r="AO37" s="18">
        <f t="shared" si="7"/>
        <v>1.4113112582781459E-7</v>
      </c>
      <c r="AP37" s="18">
        <f t="shared" si="8"/>
        <v>62.773497711806044</v>
      </c>
      <c r="AQ37" s="18">
        <f t="shared" si="9"/>
        <v>14</v>
      </c>
      <c r="AR37" s="18">
        <f t="shared" si="13"/>
        <v>2.2585956416464894E-3</v>
      </c>
      <c r="AS37" s="18">
        <f t="shared" si="14"/>
        <v>0</v>
      </c>
      <c r="AT37" s="39">
        <f t="shared" si="15"/>
        <v>13.997741404358354</v>
      </c>
    </row>
    <row r="38" spans="1:46" ht="14">
      <c r="A38" s="16">
        <v>32</v>
      </c>
      <c r="B38" s="31" t="s">
        <v>76</v>
      </c>
      <c r="C38" s="19"/>
      <c r="D38" s="10">
        <v>0</v>
      </c>
      <c r="E38" s="19"/>
      <c r="F38" s="28">
        <v>2</v>
      </c>
      <c r="G38" s="50">
        <v>2</v>
      </c>
      <c r="H38" s="50">
        <v>2</v>
      </c>
      <c r="I38" s="50">
        <v>2</v>
      </c>
      <c r="J38" s="7">
        <v>2</v>
      </c>
      <c r="K38" s="19"/>
      <c r="L38" s="10"/>
      <c r="M38" s="3"/>
      <c r="N38" s="28"/>
      <c r="O38" s="50"/>
      <c r="P38" s="7"/>
      <c r="Q38" s="19"/>
      <c r="R38" s="28" t="s">
        <v>8</v>
      </c>
      <c r="S38" s="50" t="s">
        <v>8</v>
      </c>
      <c r="T38" s="50" t="s">
        <v>8</v>
      </c>
      <c r="U38" s="50" t="s">
        <v>8</v>
      </c>
      <c r="V38" s="7" t="s">
        <v>8</v>
      </c>
      <c r="W38" s="3"/>
      <c r="X38" s="4" t="str">
        <f t="shared" si="0"/>
        <v/>
      </c>
      <c r="Y38" s="3"/>
      <c r="Z38" s="4">
        <f t="shared" si="16"/>
        <v>0</v>
      </c>
      <c r="AA38" s="3"/>
      <c r="AB38" s="4">
        <f t="shared" si="2"/>
        <v>10</v>
      </c>
      <c r="AC38" s="3"/>
      <c r="AD38" s="4" t="str">
        <f t="shared" si="3"/>
        <v/>
      </c>
      <c r="AE38" s="3"/>
      <c r="AF38" s="4" t="str">
        <f t="shared" si="4"/>
        <v/>
      </c>
      <c r="AG38" s="3"/>
      <c r="AH38" s="4" t="str">
        <f t="shared" si="10"/>
        <v/>
      </c>
      <c r="AI38" s="3"/>
      <c r="AJ38" s="4" t="str">
        <f t="shared" si="5"/>
        <v>-</v>
      </c>
      <c r="AK38" s="48"/>
      <c r="AL38" s="41">
        <f t="shared" si="6"/>
        <v>0</v>
      </c>
      <c r="AM38" s="18">
        <f t="shared" si="11"/>
        <v>0</v>
      </c>
      <c r="AN38" s="18">
        <f t="shared" si="12"/>
        <v>0</v>
      </c>
      <c r="AO38" s="18">
        <f t="shared" si="7"/>
        <v>0</v>
      </c>
      <c r="AP38" s="18" t="str">
        <f t="shared" si="8"/>
        <v/>
      </c>
      <c r="AQ38" s="18" t="str">
        <f t="shared" si="9"/>
        <v/>
      </c>
      <c r="AR38" s="18">
        <f t="shared" si="13"/>
        <v>0</v>
      </c>
      <c r="AS38" s="18">
        <f t="shared" si="14"/>
        <v>0</v>
      </c>
      <c r="AT38" s="39" t="str">
        <f t="shared" si="15"/>
        <v/>
      </c>
    </row>
    <row r="39" spans="1:46" ht="14">
      <c r="A39" s="15">
        <v>33</v>
      </c>
      <c r="B39" s="32" t="s">
        <v>78</v>
      </c>
      <c r="C39" s="18"/>
      <c r="D39" s="9">
        <v>0</v>
      </c>
      <c r="E39" s="18"/>
      <c r="F39" s="27">
        <v>2</v>
      </c>
      <c r="G39" s="49">
        <v>2</v>
      </c>
      <c r="H39" s="49">
        <v>2</v>
      </c>
      <c r="I39" s="49">
        <v>2</v>
      </c>
      <c r="J39" s="6">
        <v>2</v>
      </c>
      <c r="K39" s="18"/>
      <c r="L39" s="9">
        <v>39</v>
      </c>
      <c r="N39" s="27">
        <v>50</v>
      </c>
      <c r="O39" s="49">
        <v>30.1</v>
      </c>
      <c r="P39" s="6">
        <v>47.7</v>
      </c>
      <c r="Q39" s="18"/>
      <c r="R39" s="27" t="s">
        <v>8</v>
      </c>
      <c r="S39" s="49" t="s">
        <v>8</v>
      </c>
      <c r="T39" s="49" t="s">
        <v>8</v>
      </c>
      <c r="U39" s="49" t="s">
        <v>8</v>
      </c>
      <c r="V39" s="6" t="s">
        <v>8</v>
      </c>
      <c r="W39" s="48"/>
      <c r="X39" s="2">
        <f t="shared" ref="X39:X66" si="17">IF(OR(S39=AN$2,T39=AN$2),0,IF(OR(ISBLANK(N39),ISBLANK(O39)),"",15*AL39/$AL$4))</f>
        <v>15</v>
      </c>
      <c r="Z39" s="2">
        <f t="shared" si="16"/>
        <v>0</v>
      </c>
      <c r="AB39" s="2">
        <f t="shared" ref="AB39:AB66" si="18">IF(OR(F39="",G39="",H39="",I39="",J39=""),"",SUM(F39:J39))</f>
        <v>10</v>
      </c>
      <c r="AC39" s="48"/>
      <c r="AD39" s="2">
        <f t="shared" ref="AD39:AD66" si="19">IF(OR(S39=AN$2,T39=AN$2),0,IF(OR(ISBLANK(P39),ISBLANK(O39)),"",25*AM39/$AM$4))</f>
        <v>23.986285714285717</v>
      </c>
      <c r="AE39" s="48"/>
      <c r="AF39" s="2">
        <f t="shared" ref="AF39:AF66" si="20">IF(OR($AF$4="",ISBLANK(L39)),"",45*L39/$AF$4)</f>
        <v>20.892857142857142</v>
      </c>
      <c r="AH39" s="2">
        <f t="shared" si="10"/>
        <v>69.879142857142853</v>
      </c>
      <c r="AI39" s="48"/>
      <c r="AJ39" s="2">
        <f t="shared" ref="AJ39:AJ66" si="21">IF(AH39="","-",RANK(AT39,$AT$7:$AT$66,1))</f>
        <v>6</v>
      </c>
      <c r="AK39" s="48"/>
      <c r="AL39" s="41">
        <f t="shared" ref="AL39:AL66" si="22">IF(OR(ISBLANK(N39),ISBLANK(O39)),0,N39/O39*IF(OR(U39=AN$2,V39=AN$2),0.7,1)*IF(R39=AN$2,0.9,1))</f>
        <v>1.6611295681063123</v>
      </c>
      <c r="AM39" s="18">
        <f t="shared" si="11"/>
        <v>0.95400000000000007</v>
      </c>
      <c r="AN39" s="18">
        <f t="shared" ref="AN39:AN66" si="23">IF(L39="",0,L39/10000)</f>
        <v>3.8999999999999998E-3</v>
      </c>
      <c r="AO39" s="18">
        <f t="shared" ref="AO39:AO66" si="24">IF(X39="",0,X39/100000000)</f>
        <v>1.4999999999999999E-7</v>
      </c>
      <c r="AP39" s="18">
        <f t="shared" ref="AP39:AP66" si="25">IF(AH39="","",AH39+SUM(AN39:AO39))</f>
        <v>69.883043007142859</v>
      </c>
      <c r="AQ39" s="18">
        <f t="shared" ref="AQ39:AQ66" si="26">IF(AH39="","",RANK(AP39,$AP$7:$AP$66))</f>
        <v>6</v>
      </c>
      <c r="AR39" s="18">
        <f t="shared" si="13"/>
        <v>2.3986285714285719E-3</v>
      </c>
      <c r="AS39" s="18">
        <f t="shared" si="14"/>
        <v>0</v>
      </c>
      <c r="AT39" s="39">
        <f t="shared" si="15"/>
        <v>5.9976013714285719</v>
      </c>
    </row>
    <row r="40" spans="1:46" ht="14">
      <c r="A40" s="16">
        <v>34</v>
      </c>
      <c r="B40" s="31" t="s">
        <v>77</v>
      </c>
      <c r="C40" s="19"/>
      <c r="D40" s="10">
        <v>0</v>
      </c>
      <c r="E40" s="19"/>
      <c r="F40" s="27">
        <v>2</v>
      </c>
      <c r="G40" s="49">
        <v>2</v>
      </c>
      <c r="H40" s="49">
        <v>2</v>
      </c>
      <c r="I40" s="49">
        <v>2</v>
      </c>
      <c r="J40" s="6">
        <v>2</v>
      </c>
      <c r="K40" s="19"/>
      <c r="L40" s="10"/>
      <c r="M40" s="3"/>
      <c r="N40" s="28"/>
      <c r="O40" s="50"/>
      <c r="P40" s="7"/>
      <c r="Q40" s="19"/>
      <c r="R40" s="28" t="s">
        <v>8</v>
      </c>
      <c r="S40" s="50" t="s">
        <v>8</v>
      </c>
      <c r="T40" s="50" t="s">
        <v>8</v>
      </c>
      <c r="U40" s="50" t="s">
        <v>8</v>
      </c>
      <c r="V40" s="7" t="s">
        <v>8</v>
      </c>
      <c r="W40" s="3"/>
      <c r="X40" s="4" t="str">
        <f t="shared" si="17"/>
        <v/>
      </c>
      <c r="Y40" s="3"/>
      <c r="Z40" s="4">
        <f t="shared" si="16"/>
        <v>0</v>
      </c>
      <c r="AA40" s="3"/>
      <c r="AB40" s="4">
        <f t="shared" si="18"/>
        <v>10</v>
      </c>
      <c r="AC40" s="3"/>
      <c r="AD40" s="4" t="str">
        <f t="shared" si="19"/>
        <v/>
      </c>
      <c r="AE40" s="3"/>
      <c r="AF40" s="4" t="str">
        <f t="shared" si="20"/>
        <v/>
      </c>
      <c r="AG40" s="3"/>
      <c r="AH40" s="4" t="str">
        <f t="shared" si="10"/>
        <v/>
      </c>
      <c r="AI40" s="3"/>
      <c r="AJ40" s="4" t="str">
        <f t="shared" si="21"/>
        <v>-</v>
      </c>
      <c r="AK40" s="48"/>
      <c r="AL40" s="41">
        <f t="shared" si="22"/>
        <v>0</v>
      </c>
      <c r="AM40" s="18">
        <f t="shared" si="11"/>
        <v>0</v>
      </c>
      <c r="AN40" s="18">
        <f t="shared" si="23"/>
        <v>0</v>
      </c>
      <c r="AO40" s="18">
        <f t="shared" si="24"/>
        <v>0</v>
      </c>
      <c r="AP40" s="18" t="str">
        <f t="shared" si="25"/>
        <v/>
      </c>
      <c r="AQ40" s="18" t="str">
        <f t="shared" si="26"/>
        <v/>
      </c>
      <c r="AR40" s="18">
        <f t="shared" si="13"/>
        <v>0</v>
      </c>
      <c r="AS40" s="18">
        <f t="shared" si="14"/>
        <v>0</v>
      </c>
      <c r="AT40" s="39" t="str">
        <f t="shared" si="15"/>
        <v/>
      </c>
    </row>
    <row r="41" spans="1:46" ht="14">
      <c r="A41" s="15">
        <v>35</v>
      </c>
      <c r="B41" s="32" t="s">
        <v>79</v>
      </c>
      <c r="C41" s="18"/>
      <c r="D41" s="9">
        <v>50</v>
      </c>
      <c r="E41" s="18"/>
      <c r="F41" s="28">
        <v>2</v>
      </c>
      <c r="G41" s="50">
        <v>2</v>
      </c>
      <c r="H41" s="50">
        <v>2</v>
      </c>
      <c r="I41" s="50">
        <v>2</v>
      </c>
      <c r="J41" s="7">
        <v>2</v>
      </c>
      <c r="K41" s="18"/>
      <c r="L41" s="9">
        <v>27</v>
      </c>
      <c r="N41" s="27">
        <v>36.5</v>
      </c>
      <c r="O41" s="49">
        <v>32.5</v>
      </c>
      <c r="P41" s="6">
        <v>39</v>
      </c>
      <c r="Q41" s="18"/>
      <c r="R41" s="27" t="s">
        <v>8</v>
      </c>
      <c r="S41" s="49" t="s">
        <v>8</v>
      </c>
      <c r="T41" s="49" t="s">
        <v>8</v>
      </c>
      <c r="U41" s="49" t="s">
        <v>8</v>
      </c>
      <c r="V41" s="6" t="s">
        <v>8</v>
      </c>
      <c r="W41" s="48"/>
      <c r="X41" s="2">
        <f t="shared" si="17"/>
        <v>10.141384615384617</v>
      </c>
      <c r="Z41" s="2">
        <f t="shared" si="16"/>
        <v>5</v>
      </c>
      <c r="AB41" s="2">
        <f t="shared" si="18"/>
        <v>10</v>
      </c>
      <c r="AC41" s="48"/>
      <c r="AD41" s="2">
        <f t="shared" si="19"/>
        <v>23.420743639921721</v>
      </c>
      <c r="AE41" s="48"/>
      <c r="AF41" s="2">
        <f t="shared" si="20"/>
        <v>14.464285714285714</v>
      </c>
      <c r="AH41" s="2">
        <f t="shared" si="10"/>
        <v>63.026413969592049</v>
      </c>
      <c r="AI41" s="48"/>
      <c r="AJ41" s="2">
        <f t="shared" si="21"/>
        <v>13</v>
      </c>
      <c r="AK41" s="48"/>
      <c r="AL41" s="41">
        <f t="shared" si="22"/>
        <v>1.1230769230769231</v>
      </c>
      <c r="AM41" s="18">
        <f t="shared" si="11"/>
        <v>0.93150684931506844</v>
      </c>
      <c r="AN41" s="18">
        <f t="shared" si="23"/>
        <v>2.7000000000000001E-3</v>
      </c>
      <c r="AO41" s="18">
        <f t="shared" si="24"/>
        <v>1.0141384615384617E-7</v>
      </c>
      <c r="AP41" s="18">
        <f t="shared" si="25"/>
        <v>63.029114071005893</v>
      </c>
      <c r="AQ41" s="18">
        <f t="shared" si="26"/>
        <v>13</v>
      </c>
      <c r="AR41" s="18">
        <f t="shared" si="13"/>
        <v>2.3420743639921719E-3</v>
      </c>
      <c r="AS41" s="18">
        <f t="shared" si="14"/>
        <v>4.9999999999999998E-8</v>
      </c>
      <c r="AT41" s="39">
        <f t="shared" si="15"/>
        <v>12.997657875636007</v>
      </c>
    </row>
    <row r="42" spans="1:46" ht="14">
      <c r="A42" s="16">
        <v>36</v>
      </c>
      <c r="B42" s="31" t="s">
        <v>80</v>
      </c>
      <c r="C42" s="19"/>
      <c r="D42" s="10">
        <v>0</v>
      </c>
      <c r="E42" s="19"/>
      <c r="F42" s="27">
        <v>0</v>
      </c>
      <c r="G42" s="49">
        <v>0</v>
      </c>
      <c r="H42" s="49">
        <v>0</v>
      </c>
      <c r="I42" s="49">
        <v>0</v>
      </c>
      <c r="J42" s="6">
        <v>0</v>
      </c>
      <c r="K42" s="19"/>
      <c r="L42" s="10">
        <v>26</v>
      </c>
      <c r="M42" s="3"/>
      <c r="N42" s="27"/>
      <c r="O42" s="49"/>
      <c r="P42" s="6"/>
      <c r="Q42" s="19"/>
      <c r="R42" s="28" t="s">
        <v>8</v>
      </c>
      <c r="S42" s="50" t="s">
        <v>3</v>
      </c>
      <c r="T42" s="50" t="s">
        <v>8</v>
      </c>
      <c r="U42" s="50" t="s">
        <v>8</v>
      </c>
      <c r="V42" s="7" t="s">
        <v>3</v>
      </c>
      <c r="W42" s="3"/>
      <c r="X42" s="4">
        <f t="shared" si="17"/>
        <v>0</v>
      </c>
      <c r="Y42" s="3"/>
      <c r="Z42" s="4">
        <f t="shared" si="16"/>
        <v>0</v>
      </c>
      <c r="AA42" s="3"/>
      <c r="AB42" s="4">
        <f t="shared" si="18"/>
        <v>0</v>
      </c>
      <c r="AC42" s="3"/>
      <c r="AD42" s="4">
        <f t="shared" si="19"/>
        <v>0</v>
      </c>
      <c r="AE42" s="3"/>
      <c r="AF42" s="4">
        <f t="shared" si="20"/>
        <v>13.928571428571429</v>
      </c>
      <c r="AG42" s="3"/>
      <c r="AH42" s="4">
        <f t="shared" si="10"/>
        <v>13.928571428571429</v>
      </c>
      <c r="AI42" s="3"/>
      <c r="AJ42" s="4">
        <f t="shared" si="21"/>
        <v>31</v>
      </c>
      <c r="AK42" s="48"/>
      <c r="AL42" s="41">
        <f t="shared" si="22"/>
        <v>0</v>
      </c>
      <c r="AM42" s="18">
        <f t="shared" si="11"/>
        <v>0</v>
      </c>
      <c r="AN42" s="18">
        <f t="shared" si="23"/>
        <v>2.5999999999999999E-3</v>
      </c>
      <c r="AO42" s="18">
        <f t="shared" si="24"/>
        <v>0</v>
      </c>
      <c r="AP42" s="18">
        <f t="shared" si="25"/>
        <v>13.931171428571428</v>
      </c>
      <c r="AQ42" s="18">
        <f t="shared" si="26"/>
        <v>31</v>
      </c>
      <c r="AR42" s="18">
        <f t="shared" si="13"/>
        <v>0</v>
      </c>
      <c r="AS42" s="18">
        <f t="shared" si="14"/>
        <v>0</v>
      </c>
      <c r="AT42" s="39">
        <f t="shared" si="15"/>
        <v>31</v>
      </c>
    </row>
    <row r="43" spans="1:46" ht="14">
      <c r="A43" s="15">
        <v>37</v>
      </c>
      <c r="B43" s="32" t="s">
        <v>81</v>
      </c>
      <c r="C43" s="18"/>
      <c r="D43" s="9">
        <v>0</v>
      </c>
      <c r="E43" s="18"/>
      <c r="F43" s="27">
        <v>2</v>
      </c>
      <c r="G43" s="49">
        <v>2</v>
      </c>
      <c r="H43" s="49">
        <v>2</v>
      </c>
      <c r="I43" s="49">
        <v>2</v>
      </c>
      <c r="J43" s="6">
        <v>2</v>
      </c>
      <c r="K43" s="18"/>
      <c r="L43" s="9"/>
      <c r="N43" s="27"/>
      <c r="O43" s="49"/>
      <c r="P43" s="6"/>
      <c r="Q43" s="18"/>
      <c r="R43" s="27" t="s">
        <v>8</v>
      </c>
      <c r="S43" s="49" t="s">
        <v>8</v>
      </c>
      <c r="T43" s="49" t="s">
        <v>8</v>
      </c>
      <c r="U43" s="49" t="s">
        <v>8</v>
      </c>
      <c r="V43" s="6" t="s">
        <v>8</v>
      </c>
      <c r="W43" s="48"/>
      <c r="X43" s="2" t="str">
        <f t="shared" si="17"/>
        <v/>
      </c>
      <c r="Z43" s="2">
        <f t="shared" si="16"/>
        <v>0</v>
      </c>
      <c r="AB43" s="2">
        <f t="shared" si="18"/>
        <v>10</v>
      </c>
      <c r="AC43" s="48"/>
      <c r="AD43" s="2" t="str">
        <f t="shared" si="19"/>
        <v/>
      </c>
      <c r="AE43" s="48"/>
      <c r="AF43" s="2" t="str">
        <f t="shared" si="20"/>
        <v/>
      </c>
      <c r="AH43" s="2" t="str">
        <f t="shared" si="10"/>
        <v/>
      </c>
      <c r="AI43" s="48"/>
      <c r="AJ43" s="2" t="str">
        <f t="shared" si="21"/>
        <v>-</v>
      </c>
      <c r="AK43" s="48"/>
      <c r="AL43" s="41">
        <f t="shared" si="22"/>
        <v>0</v>
      </c>
      <c r="AM43" s="18">
        <f t="shared" si="11"/>
        <v>0</v>
      </c>
      <c r="AN43" s="18">
        <f t="shared" si="23"/>
        <v>0</v>
      </c>
      <c r="AO43" s="18">
        <f t="shared" si="24"/>
        <v>0</v>
      </c>
      <c r="AP43" s="18" t="str">
        <f t="shared" si="25"/>
        <v/>
      </c>
      <c r="AQ43" s="18" t="str">
        <f t="shared" si="26"/>
        <v/>
      </c>
      <c r="AR43" s="18">
        <f t="shared" si="13"/>
        <v>0</v>
      </c>
      <c r="AS43" s="18">
        <f t="shared" si="14"/>
        <v>0</v>
      </c>
      <c r="AT43" s="39" t="str">
        <f t="shared" si="15"/>
        <v/>
      </c>
    </row>
    <row r="44" spans="1:46" ht="14">
      <c r="A44" s="16">
        <v>38</v>
      </c>
      <c r="B44" s="31" t="s">
        <v>82</v>
      </c>
      <c r="C44" s="19"/>
      <c r="D44" s="10">
        <v>0</v>
      </c>
      <c r="E44" s="19"/>
      <c r="F44" s="28">
        <v>2</v>
      </c>
      <c r="G44" s="50">
        <v>2</v>
      </c>
      <c r="H44" s="50">
        <v>1</v>
      </c>
      <c r="I44" s="50">
        <v>2</v>
      </c>
      <c r="J44" s="7">
        <v>2</v>
      </c>
      <c r="K44" s="19"/>
      <c r="L44" s="10">
        <v>24</v>
      </c>
      <c r="M44" s="3"/>
      <c r="N44" s="28">
        <v>45.8</v>
      </c>
      <c r="O44" s="50">
        <v>32.1</v>
      </c>
      <c r="P44" s="7">
        <v>45</v>
      </c>
      <c r="Q44" s="19"/>
      <c r="R44" s="28" t="s">
        <v>8</v>
      </c>
      <c r="S44" s="50" t="s">
        <v>8</v>
      </c>
      <c r="T44" s="50" t="s">
        <v>8</v>
      </c>
      <c r="U44" s="50" t="s">
        <v>8</v>
      </c>
      <c r="V44" s="7" t="s">
        <v>8</v>
      </c>
      <c r="W44" s="3"/>
      <c r="X44" s="4">
        <f t="shared" si="17"/>
        <v>12.88392523364486</v>
      </c>
      <c r="Y44" s="3"/>
      <c r="Z44" s="4">
        <f t="shared" si="16"/>
        <v>0</v>
      </c>
      <c r="AA44" s="3"/>
      <c r="AB44" s="4">
        <f t="shared" si="18"/>
        <v>9</v>
      </c>
      <c r="AC44" s="3"/>
      <c r="AD44" s="4">
        <f t="shared" si="19"/>
        <v>24.70368059887711</v>
      </c>
      <c r="AE44" s="3"/>
      <c r="AF44" s="4">
        <f t="shared" si="20"/>
        <v>12.857142857142858</v>
      </c>
      <c r="AG44" s="3"/>
      <c r="AH44" s="4">
        <f t="shared" si="10"/>
        <v>59.444748689664834</v>
      </c>
      <c r="AI44" s="3"/>
      <c r="AJ44" s="4">
        <f t="shared" si="21"/>
        <v>16</v>
      </c>
      <c r="AK44" s="48"/>
      <c r="AL44" s="41">
        <f t="shared" si="22"/>
        <v>1.4267912772585669</v>
      </c>
      <c r="AM44" s="18">
        <f t="shared" si="11"/>
        <v>0.98253275109170313</v>
      </c>
      <c r="AN44" s="18">
        <f t="shared" si="23"/>
        <v>2.3999999999999998E-3</v>
      </c>
      <c r="AO44" s="18">
        <f t="shared" si="24"/>
        <v>1.288392523364486E-7</v>
      </c>
      <c r="AP44" s="18">
        <f t="shared" si="25"/>
        <v>59.44714881850409</v>
      </c>
      <c r="AQ44" s="18">
        <f t="shared" si="26"/>
        <v>16</v>
      </c>
      <c r="AR44" s="18">
        <f t="shared" si="13"/>
        <v>2.4703680598877108E-3</v>
      </c>
      <c r="AS44" s="18">
        <f t="shared" si="14"/>
        <v>0</v>
      </c>
      <c r="AT44" s="39">
        <f t="shared" si="15"/>
        <v>15.997529631940113</v>
      </c>
    </row>
    <row r="45" spans="1:46" ht="14">
      <c r="A45" s="15">
        <v>39</v>
      </c>
      <c r="B45" s="32" t="s">
        <v>83</v>
      </c>
      <c r="C45" s="18"/>
      <c r="D45" s="9">
        <v>0</v>
      </c>
      <c r="E45" s="18"/>
      <c r="F45" s="27">
        <v>2</v>
      </c>
      <c r="G45" s="49">
        <v>2</v>
      </c>
      <c r="H45" s="49">
        <v>2</v>
      </c>
      <c r="I45" s="49">
        <v>2</v>
      </c>
      <c r="J45" s="6">
        <v>2</v>
      </c>
      <c r="K45" s="18"/>
      <c r="L45" s="9"/>
      <c r="N45" s="27"/>
      <c r="O45" s="49"/>
      <c r="P45" s="6"/>
      <c r="Q45" s="18"/>
      <c r="R45" s="27" t="s">
        <v>8</v>
      </c>
      <c r="S45" s="49" t="s">
        <v>8</v>
      </c>
      <c r="T45" s="49" t="s">
        <v>8</v>
      </c>
      <c r="U45" s="49" t="s">
        <v>8</v>
      </c>
      <c r="V45" s="6" t="s">
        <v>8</v>
      </c>
      <c r="W45" s="48"/>
      <c r="X45" s="2" t="str">
        <f t="shared" si="17"/>
        <v/>
      </c>
      <c r="Z45" s="2">
        <f t="shared" si="16"/>
        <v>0</v>
      </c>
      <c r="AB45" s="2">
        <f t="shared" si="18"/>
        <v>10</v>
      </c>
      <c r="AC45" s="48"/>
      <c r="AD45" s="2" t="str">
        <f t="shared" si="19"/>
        <v/>
      </c>
      <c r="AE45" s="48"/>
      <c r="AF45" s="2" t="str">
        <f t="shared" si="20"/>
        <v/>
      </c>
      <c r="AH45" s="2" t="str">
        <f t="shared" si="10"/>
        <v/>
      </c>
      <c r="AI45" s="48"/>
      <c r="AJ45" s="2" t="str">
        <f t="shared" si="21"/>
        <v>-</v>
      </c>
      <c r="AK45" s="48"/>
      <c r="AL45" s="41">
        <f t="shared" si="22"/>
        <v>0</v>
      </c>
      <c r="AM45" s="18">
        <f t="shared" si="11"/>
        <v>0</v>
      </c>
      <c r="AN45" s="18">
        <f t="shared" si="23"/>
        <v>0</v>
      </c>
      <c r="AO45" s="18">
        <f t="shared" si="24"/>
        <v>0</v>
      </c>
      <c r="AP45" s="18" t="str">
        <f t="shared" si="25"/>
        <v/>
      </c>
      <c r="AQ45" s="18" t="str">
        <f t="shared" si="26"/>
        <v/>
      </c>
      <c r="AR45" s="18">
        <f t="shared" si="13"/>
        <v>0</v>
      </c>
      <c r="AS45" s="18">
        <f t="shared" si="14"/>
        <v>0</v>
      </c>
      <c r="AT45" s="39" t="str">
        <f t="shared" si="15"/>
        <v/>
      </c>
    </row>
    <row r="46" spans="1:46" ht="14">
      <c r="A46" s="16">
        <v>40</v>
      </c>
      <c r="B46" s="31"/>
      <c r="C46" s="19"/>
      <c r="D46" s="10"/>
      <c r="E46" s="19"/>
      <c r="F46" s="28"/>
      <c r="G46" s="50"/>
      <c r="H46" s="50"/>
      <c r="I46" s="50"/>
      <c r="J46" s="7"/>
      <c r="K46" s="19"/>
      <c r="L46" s="10"/>
      <c r="M46" s="3"/>
      <c r="N46" s="28"/>
      <c r="O46" s="50"/>
      <c r="P46" s="7"/>
      <c r="Q46" s="19"/>
      <c r="R46" s="28"/>
      <c r="S46" s="50"/>
      <c r="T46" s="50"/>
      <c r="U46" s="50"/>
      <c r="V46" s="7"/>
      <c r="W46" s="3"/>
      <c r="X46" s="4" t="str">
        <f t="shared" si="17"/>
        <v/>
      </c>
      <c r="Y46" s="3"/>
      <c r="Z46" s="4" t="str">
        <f t="shared" si="16"/>
        <v/>
      </c>
      <c r="AA46" s="3"/>
      <c r="AB46" s="4" t="str">
        <f t="shared" si="18"/>
        <v/>
      </c>
      <c r="AC46" s="3"/>
      <c r="AD46" s="4" t="str">
        <f t="shared" si="19"/>
        <v/>
      </c>
      <c r="AE46" s="3"/>
      <c r="AF46" s="4" t="str">
        <f t="shared" si="20"/>
        <v/>
      </c>
      <c r="AG46" s="3"/>
      <c r="AH46" s="4" t="str">
        <f t="shared" si="10"/>
        <v/>
      </c>
      <c r="AI46" s="3"/>
      <c r="AJ46" s="4" t="str">
        <f t="shared" si="21"/>
        <v>-</v>
      </c>
      <c r="AK46" s="48"/>
      <c r="AL46" s="41">
        <f t="shared" si="22"/>
        <v>0</v>
      </c>
      <c r="AM46" s="18">
        <f t="shared" si="11"/>
        <v>0</v>
      </c>
      <c r="AN46" s="18">
        <f t="shared" si="23"/>
        <v>0</v>
      </c>
      <c r="AO46" s="18">
        <f t="shared" si="24"/>
        <v>0</v>
      </c>
      <c r="AP46" s="18" t="str">
        <f t="shared" si="25"/>
        <v/>
      </c>
      <c r="AQ46" s="18" t="str">
        <f t="shared" si="26"/>
        <v/>
      </c>
      <c r="AR46" s="18">
        <f t="shared" si="13"/>
        <v>0</v>
      </c>
      <c r="AS46" s="18">
        <f t="shared" si="14"/>
        <v>0</v>
      </c>
      <c r="AT46" s="39" t="str">
        <f t="shared" si="15"/>
        <v/>
      </c>
    </row>
    <row r="47" spans="1:46" ht="14">
      <c r="A47" s="15">
        <v>41</v>
      </c>
      <c r="B47" s="32"/>
      <c r="C47" s="18"/>
      <c r="D47" s="9"/>
      <c r="E47" s="18"/>
      <c r="F47" s="27"/>
      <c r="G47" s="49"/>
      <c r="H47" s="49"/>
      <c r="I47" s="49"/>
      <c r="J47" s="6"/>
      <c r="K47" s="18"/>
      <c r="L47" s="9"/>
      <c r="N47" s="27"/>
      <c r="O47" s="49"/>
      <c r="P47" s="6"/>
      <c r="Q47" s="18"/>
      <c r="R47" s="27"/>
      <c r="S47" s="49"/>
      <c r="T47" s="49"/>
      <c r="U47" s="49"/>
      <c r="V47" s="6"/>
      <c r="W47" s="48"/>
      <c r="X47" s="2" t="str">
        <f t="shared" si="17"/>
        <v/>
      </c>
      <c r="Z47" s="2" t="str">
        <f t="shared" si="16"/>
        <v/>
      </c>
      <c r="AB47" s="2" t="str">
        <f t="shared" si="18"/>
        <v/>
      </c>
      <c r="AC47" s="48"/>
      <c r="AD47" s="2" t="str">
        <f t="shared" si="19"/>
        <v/>
      </c>
      <c r="AE47" s="48"/>
      <c r="AF47" s="2" t="str">
        <f t="shared" si="20"/>
        <v/>
      </c>
      <c r="AH47" s="2" t="str">
        <f t="shared" si="10"/>
        <v/>
      </c>
      <c r="AI47" s="48"/>
      <c r="AJ47" s="2" t="str">
        <f t="shared" si="21"/>
        <v>-</v>
      </c>
      <c r="AK47" s="48"/>
      <c r="AL47" s="41">
        <f t="shared" si="22"/>
        <v>0</v>
      </c>
      <c r="AM47" s="18">
        <f t="shared" si="11"/>
        <v>0</v>
      </c>
      <c r="AN47" s="18">
        <f t="shared" si="23"/>
        <v>0</v>
      </c>
      <c r="AO47" s="18">
        <f t="shared" si="24"/>
        <v>0</v>
      </c>
      <c r="AP47" s="18" t="str">
        <f t="shared" si="25"/>
        <v/>
      </c>
      <c r="AQ47" s="18" t="str">
        <f t="shared" si="26"/>
        <v/>
      </c>
      <c r="AR47" s="18">
        <f t="shared" si="13"/>
        <v>0</v>
      </c>
      <c r="AS47" s="18">
        <f t="shared" si="14"/>
        <v>0</v>
      </c>
      <c r="AT47" s="39" t="str">
        <f t="shared" si="15"/>
        <v/>
      </c>
    </row>
    <row r="48" spans="1:46" ht="14">
      <c r="A48" s="16">
        <v>42</v>
      </c>
      <c r="B48" s="31"/>
      <c r="C48" s="19"/>
      <c r="D48" s="10"/>
      <c r="E48" s="19"/>
      <c r="F48" s="28"/>
      <c r="G48" s="50"/>
      <c r="H48" s="50"/>
      <c r="I48" s="50"/>
      <c r="J48" s="7"/>
      <c r="K48" s="19"/>
      <c r="L48" s="10"/>
      <c r="M48" s="3"/>
      <c r="N48" s="28"/>
      <c r="O48" s="50"/>
      <c r="P48" s="7"/>
      <c r="Q48" s="19"/>
      <c r="R48" s="28"/>
      <c r="S48" s="50"/>
      <c r="T48" s="50"/>
      <c r="U48" s="50"/>
      <c r="V48" s="7"/>
      <c r="W48" s="3"/>
      <c r="X48" s="4" t="str">
        <f t="shared" si="17"/>
        <v/>
      </c>
      <c r="Y48" s="3"/>
      <c r="Z48" s="4" t="str">
        <f t="shared" si="16"/>
        <v/>
      </c>
      <c r="AA48" s="3"/>
      <c r="AB48" s="4" t="str">
        <f t="shared" si="18"/>
        <v/>
      </c>
      <c r="AC48" s="3"/>
      <c r="AD48" s="4" t="str">
        <f t="shared" si="19"/>
        <v/>
      </c>
      <c r="AE48" s="3"/>
      <c r="AF48" s="4" t="str">
        <f t="shared" si="20"/>
        <v/>
      </c>
      <c r="AG48" s="3"/>
      <c r="AH48" s="4" t="str">
        <f t="shared" si="10"/>
        <v/>
      </c>
      <c r="AI48" s="3"/>
      <c r="AJ48" s="4" t="str">
        <f t="shared" si="21"/>
        <v>-</v>
      </c>
      <c r="AK48" s="48"/>
      <c r="AL48" s="41">
        <f t="shared" si="22"/>
        <v>0</v>
      </c>
      <c r="AM48" s="18">
        <f t="shared" si="11"/>
        <v>0</v>
      </c>
      <c r="AN48" s="18">
        <f t="shared" si="23"/>
        <v>0</v>
      </c>
      <c r="AO48" s="18">
        <f t="shared" si="24"/>
        <v>0</v>
      </c>
      <c r="AP48" s="18" t="str">
        <f t="shared" si="25"/>
        <v/>
      </c>
      <c r="AQ48" s="18" t="str">
        <f t="shared" si="26"/>
        <v/>
      </c>
      <c r="AR48" s="18">
        <f t="shared" si="13"/>
        <v>0</v>
      </c>
      <c r="AS48" s="18">
        <f t="shared" si="14"/>
        <v>0</v>
      </c>
      <c r="AT48" s="39" t="str">
        <f t="shared" si="15"/>
        <v/>
      </c>
    </row>
    <row r="49" spans="1:46" ht="14">
      <c r="A49" s="15">
        <v>43</v>
      </c>
      <c r="B49" s="32"/>
      <c r="C49" s="18"/>
      <c r="D49" s="9"/>
      <c r="E49" s="18"/>
      <c r="F49" s="27"/>
      <c r="G49" s="49"/>
      <c r="H49" s="49"/>
      <c r="I49" s="49"/>
      <c r="J49" s="6"/>
      <c r="K49" s="18"/>
      <c r="L49" s="9"/>
      <c r="N49" s="27"/>
      <c r="O49" s="49"/>
      <c r="P49" s="6"/>
      <c r="Q49" s="18"/>
      <c r="R49" s="27"/>
      <c r="S49" s="49"/>
      <c r="T49" s="49"/>
      <c r="U49" s="49"/>
      <c r="V49" s="6"/>
      <c r="W49" s="48"/>
      <c r="X49" s="2" t="str">
        <f t="shared" si="17"/>
        <v/>
      </c>
      <c r="Z49" s="2" t="str">
        <f t="shared" si="16"/>
        <v/>
      </c>
      <c r="AB49" s="2" t="str">
        <f t="shared" si="18"/>
        <v/>
      </c>
      <c r="AC49" s="48"/>
      <c r="AD49" s="2" t="str">
        <f t="shared" si="19"/>
        <v/>
      </c>
      <c r="AE49" s="48"/>
      <c r="AF49" s="2" t="str">
        <f t="shared" si="20"/>
        <v/>
      </c>
      <c r="AH49" s="2" t="str">
        <f t="shared" si="10"/>
        <v/>
      </c>
      <c r="AI49" s="48"/>
      <c r="AJ49" s="2" t="str">
        <f t="shared" si="21"/>
        <v>-</v>
      </c>
      <c r="AK49" s="48"/>
      <c r="AL49" s="41">
        <f t="shared" si="22"/>
        <v>0</v>
      </c>
      <c r="AM49" s="18">
        <f t="shared" si="11"/>
        <v>0</v>
      </c>
      <c r="AN49" s="18">
        <f t="shared" si="23"/>
        <v>0</v>
      </c>
      <c r="AO49" s="18">
        <f t="shared" si="24"/>
        <v>0</v>
      </c>
      <c r="AP49" s="18" t="str">
        <f t="shared" si="25"/>
        <v/>
      </c>
      <c r="AQ49" s="18" t="str">
        <f t="shared" si="26"/>
        <v/>
      </c>
      <c r="AR49" s="18">
        <f t="shared" si="13"/>
        <v>0</v>
      </c>
      <c r="AS49" s="18">
        <f t="shared" si="14"/>
        <v>0</v>
      </c>
      <c r="AT49" s="39" t="str">
        <f t="shared" si="15"/>
        <v/>
      </c>
    </row>
    <row r="50" spans="1:46" ht="14">
      <c r="A50" s="16">
        <v>44</v>
      </c>
      <c r="B50" s="31"/>
      <c r="C50" s="19"/>
      <c r="D50" s="10"/>
      <c r="E50" s="19"/>
      <c r="F50" s="28"/>
      <c r="G50" s="50"/>
      <c r="H50" s="50"/>
      <c r="I50" s="50"/>
      <c r="J50" s="7"/>
      <c r="K50" s="19"/>
      <c r="L50" s="10"/>
      <c r="M50" s="3"/>
      <c r="N50" s="28"/>
      <c r="O50" s="50"/>
      <c r="P50" s="7"/>
      <c r="Q50" s="19"/>
      <c r="R50" s="28"/>
      <c r="S50" s="50"/>
      <c r="T50" s="50"/>
      <c r="U50" s="50"/>
      <c r="V50" s="7"/>
      <c r="W50" s="3"/>
      <c r="X50" s="4" t="str">
        <f t="shared" si="17"/>
        <v/>
      </c>
      <c r="Y50" s="3"/>
      <c r="Z50" s="4" t="str">
        <f t="shared" si="16"/>
        <v/>
      </c>
      <c r="AA50" s="3"/>
      <c r="AB50" s="4" t="str">
        <f t="shared" si="18"/>
        <v/>
      </c>
      <c r="AC50" s="3"/>
      <c r="AD50" s="4" t="str">
        <f t="shared" si="19"/>
        <v/>
      </c>
      <c r="AE50" s="3"/>
      <c r="AF50" s="4" t="str">
        <f t="shared" si="20"/>
        <v/>
      </c>
      <c r="AG50" s="3"/>
      <c r="AH50" s="4" t="str">
        <f t="shared" si="10"/>
        <v/>
      </c>
      <c r="AI50" s="3"/>
      <c r="AJ50" s="4" t="str">
        <f t="shared" si="21"/>
        <v>-</v>
      </c>
      <c r="AK50" s="48"/>
      <c r="AL50" s="41">
        <f t="shared" si="22"/>
        <v>0</v>
      </c>
      <c r="AM50" s="18">
        <f t="shared" si="11"/>
        <v>0</v>
      </c>
      <c r="AN50" s="18">
        <f t="shared" si="23"/>
        <v>0</v>
      </c>
      <c r="AO50" s="18">
        <f t="shared" si="24"/>
        <v>0</v>
      </c>
      <c r="AP50" s="18" t="str">
        <f t="shared" si="25"/>
        <v/>
      </c>
      <c r="AQ50" s="18" t="str">
        <f t="shared" si="26"/>
        <v/>
      </c>
      <c r="AR50" s="18">
        <f t="shared" si="13"/>
        <v>0</v>
      </c>
      <c r="AS50" s="18">
        <f t="shared" si="14"/>
        <v>0</v>
      </c>
      <c r="AT50" s="39" t="str">
        <f t="shared" si="15"/>
        <v/>
      </c>
    </row>
    <row r="51" spans="1:46" ht="14">
      <c r="A51" s="15">
        <v>45</v>
      </c>
      <c r="B51" s="32"/>
      <c r="C51" s="18"/>
      <c r="D51" s="9"/>
      <c r="E51" s="18"/>
      <c r="F51" s="27"/>
      <c r="G51" s="49"/>
      <c r="H51" s="49"/>
      <c r="I51" s="49"/>
      <c r="J51" s="6"/>
      <c r="K51" s="18"/>
      <c r="L51" s="9"/>
      <c r="N51" s="27"/>
      <c r="O51" s="49"/>
      <c r="P51" s="6"/>
      <c r="Q51" s="18"/>
      <c r="R51" s="27"/>
      <c r="S51" s="49"/>
      <c r="T51" s="49"/>
      <c r="U51" s="49"/>
      <c r="V51" s="6"/>
      <c r="W51" s="48"/>
      <c r="X51" s="2" t="str">
        <f t="shared" si="17"/>
        <v/>
      </c>
      <c r="Z51" s="2" t="str">
        <f t="shared" si="16"/>
        <v/>
      </c>
      <c r="AB51" s="2" t="str">
        <f t="shared" si="18"/>
        <v/>
      </c>
      <c r="AC51" s="48"/>
      <c r="AD51" s="2" t="str">
        <f t="shared" si="19"/>
        <v/>
      </c>
      <c r="AE51" s="48"/>
      <c r="AF51" s="2" t="str">
        <f t="shared" si="20"/>
        <v/>
      </c>
      <c r="AH51" s="2" t="str">
        <f t="shared" si="10"/>
        <v/>
      </c>
      <c r="AI51" s="48"/>
      <c r="AJ51" s="2" t="str">
        <f t="shared" si="21"/>
        <v>-</v>
      </c>
      <c r="AK51" s="48"/>
      <c r="AL51" s="41">
        <f t="shared" si="22"/>
        <v>0</v>
      </c>
      <c r="AM51" s="18">
        <f t="shared" si="11"/>
        <v>0</v>
      </c>
      <c r="AN51" s="18">
        <f t="shared" si="23"/>
        <v>0</v>
      </c>
      <c r="AO51" s="18">
        <f t="shared" si="24"/>
        <v>0</v>
      </c>
      <c r="AP51" s="18" t="str">
        <f t="shared" si="25"/>
        <v/>
      </c>
      <c r="AQ51" s="18" t="str">
        <f t="shared" si="26"/>
        <v/>
      </c>
      <c r="AR51" s="18">
        <f t="shared" si="13"/>
        <v>0</v>
      </c>
      <c r="AS51" s="18">
        <f t="shared" si="14"/>
        <v>0</v>
      </c>
      <c r="AT51" s="39" t="str">
        <f t="shared" si="15"/>
        <v/>
      </c>
    </row>
    <row r="52" spans="1:46" ht="14">
      <c r="A52" s="16">
        <v>46</v>
      </c>
      <c r="B52" s="31"/>
      <c r="C52" s="19"/>
      <c r="D52" s="10"/>
      <c r="E52" s="19"/>
      <c r="F52" s="28"/>
      <c r="G52" s="50"/>
      <c r="H52" s="50"/>
      <c r="I52" s="50"/>
      <c r="J52" s="7"/>
      <c r="K52" s="19"/>
      <c r="L52" s="10"/>
      <c r="M52" s="3"/>
      <c r="N52" s="28"/>
      <c r="O52" s="50"/>
      <c r="P52" s="7"/>
      <c r="Q52" s="19"/>
      <c r="R52" s="28"/>
      <c r="S52" s="50"/>
      <c r="T52" s="50"/>
      <c r="U52" s="50"/>
      <c r="V52" s="7"/>
      <c r="W52" s="3"/>
      <c r="X52" s="4" t="str">
        <f t="shared" si="17"/>
        <v/>
      </c>
      <c r="Y52" s="3"/>
      <c r="Z52" s="4" t="str">
        <f t="shared" si="16"/>
        <v/>
      </c>
      <c r="AA52" s="3"/>
      <c r="AB52" s="4" t="str">
        <f t="shared" si="18"/>
        <v/>
      </c>
      <c r="AC52" s="3"/>
      <c r="AD52" s="4" t="str">
        <f t="shared" si="19"/>
        <v/>
      </c>
      <c r="AE52" s="3"/>
      <c r="AF52" s="4" t="str">
        <f t="shared" si="20"/>
        <v/>
      </c>
      <c r="AG52" s="3"/>
      <c r="AH52" s="4" t="str">
        <f t="shared" si="10"/>
        <v/>
      </c>
      <c r="AI52" s="3"/>
      <c r="AJ52" s="4" t="str">
        <f t="shared" si="21"/>
        <v>-</v>
      </c>
      <c r="AK52" s="48"/>
      <c r="AL52" s="41">
        <f t="shared" si="22"/>
        <v>0</v>
      </c>
      <c r="AM52" s="18">
        <f t="shared" si="11"/>
        <v>0</v>
      </c>
      <c r="AN52" s="18">
        <f t="shared" si="23"/>
        <v>0</v>
      </c>
      <c r="AO52" s="18">
        <f t="shared" si="24"/>
        <v>0</v>
      </c>
      <c r="AP52" s="18" t="str">
        <f t="shared" si="25"/>
        <v/>
      </c>
      <c r="AQ52" s="18" t="str">
        <f t="shared" si="26"/>
        <v/>
      </c>
      <c r="AR52" s="18">
        <f t="shared" si="13"/>
        <v>0</v>
      </c>
      <c r="AS52" s="18">
        <f t="shared" si="14"/>
        <v>0</v>
      </c>
      <c r="AT52" s="39" t="str">
        <f t="shared" si="15"/>
        <v/>
      </c>
    </row>
    <row r="53" spans="1:46" ht="14">
      <c r="A53" s="15">
        <v>47</v>
      </c>
      <c r="B53" s="32"/>
      <c r="C53" s="18"/>
      <c r="D53" s="9"/>
      <c r="E53" s="18"/>
      <c r="F53" s="27"/>
      <c r="G53" s="49"/>
      <c r="H53" s="49"/>
      <c r="I53" s="49"/>
      <c r="J53" s="6"/>
      <c r="K53" s="18"/>
      <c r="L53" s="9"/>
      <c r="N53" s="27"/>
      <c r="O53" s="49"/>
      <c r="P53" s="6"/>
      <c r="Q53" s="18"/>
      <c r="R53" s="27"/>
      <c r="S53" s="49"/>
      <c r="T53" s="49"/>
      <c r="U53" s="49"/>
      <c r="V53" s="6"/>
      <c r="W53" s="48"/>
      <c r="X53" s="2" t="str">
        <f t="shared" si="17"/>
        <v/>
      </c>
      <c r="Z53" s="2" t="str">
        <f t="shared" si="16"/>
        <v/>
      </c>
      <c r="AB53" s="2" t="str">
        <f t="shared" si="18"/>
        <v/>
      </c>
      <c r="AC53" s="48"/>
      <c r="AD53" s="2" t="str">
        <f t="shared" si="19"/>
        <v/>
      </c>
      <c r="AE53" s="48"/>
      <c r="AF53" s="2" t="str">
        <f t="shared" si="20"/>
        <v/>
      </c>
      <c r="AH53" s="2" t="str">
        <f t="shared" si="10"/>
        <v/>
      </c>
      <c r="AI53" s="48"/>
      <c r="AJ53" s="2" t="str">
        <f t="shared" si="21"/>
        <v>-</v>
      </c>
      <c r="AK53" s="48"/>
      <c r="AL53" s="41">
        <f t="shared" si="22"/>
        <v>0</v>
      </c>
      <c r="AM53" s="18">
        <f t="shared" si="11"/>
        <v>0</v>
      </c>
      <c r="AN53" s="18">
        <f t="shared" si="23"/>
        <v>0</v>
      </c>
      <c r="AO53" s="18">
        <f t="shared" si="24"/>
        <v>0</v>
      </c>
      <c r="AP53" s="18" t="str">
        <f t="shared" si="25"/>
        <v/>
      </c>
      <c r="AQ53" s="18" t="str">
        <f t="shared" si="26"/>
        <v/>
      </c>
      <c r="AR53" s="18">
        <f t="shared" si="13"/>
        <v>0</v>
      </c>
      <c r="AS53" s="18">
        <f t="shared" si="14"/>
        <v>0</v>
      </c>
      <c r="AT53" s="39" t="str">
        <f t="shared" si="15"/>
        <v/>
      </c>
    </row>
    <row r="54" spans="1:46" ht="14">
      <c r="A54" s="16">
        <v>48</v>
      </c>
      <c r="B54" s="31"/>
      <c r="C54" s="19"/>
      <c r="D54" s="10"/>
      <c r="E54" s="19"/>
      <c r="F54" s="28"/>
      <c r="G54" s="50"/>
      <c r="H54" s="50"/>
      <c r="I54" s="50"/>
      <c r="J54" s="7"/>
      <c r="K54" s="19"/>
      <c r="L54" s="10"/>
      <c r="M54" s="3"/>
      <c r="N54" s="28"/>
      <c r="O54" s="50"/>
      <c r="P54" s="7"/>
      <c r="Q54" s="19"/>
      <c r="R54" s="28"/>
      <c r="S54" s="50"/>
      <c r="T54" s="50"/>
      <c r="U54" s="50"/>
      <c r="V54" s="7"/>
      <c r="W54" s="3"/>
      <c r="X54" s="4" t="str">
        <f t="shared" si="17"/>
        <v/>
      </c>
      <c r="Y54" s="3"/>
      <c r="Z54" s="4" t="str">
        <f t="shared" si="16"/>
        <v/>
      </c>
      <c r="AA54" s="3"/>
      <c r="AB54" s="4" t="str">
        <f t="shared" si="18"/>
        <v/>
      </c>
      <c r="AC54" s="3"/>
      <c r="AD54" s="4" t="str">
        <f t="shared" si="19"/>
        <v/>
      </c>
      <c r="AE54" s="3"/>
      <c r="AF54" s="4" t="str">
        <f t="shared" si="20"/>
        <v/>
      </c>
      <c r="AG54" s="3"/>
      <c r="AH54" s="4" t="str">
        <f t="shared" si="10"/>
        <v/>
      </c>
      <c r="AI54" s="3"/>
      <c r="AJ54" s="4" t="str">
        <f t="shared" si="21"/>
        <v>-</v>
      </c>
      <c r="AK54" s="48"/>
      <c r="AL54" s="41">
        <f t="shared" si="22"/>
        <v>0</v>
      </c>
      <c r="AM54" s="18">
        <f t="shared" si="11"/>
        <v>0</v>
      </c>
      <c r="AN54" s="18">
        <f t="shared" si="23"/>
        <v>0</v>
      </c>
      <c r="AO54" s="18">
        <f t="shared" si="24"/>
        <v>0</v>
      </c>
      <c r="AP54" s="18" t="str">
        <f t="shared" si="25"/>
        <v/>
      </c>
      <c r="AQ54" s="18" t="str">
        <f t="shared" si="26"/>
        <v/>
      </c>
      <c r="AR54" s="18">
        <f t="shared" si="13"/>
        <v>0</v>
      </c>
      <c r="AS54" s="18">
        <f t="shared" si="14"/>
        <v>0</v>
      </c>
      <c r="AT54" s="39" t="str">
        <f t="shared" si="15"/>
        <v/>
      </c>
    </row>
    <row r="55" spans="1:46" ht="14">
      <c r="A55" s="15">
        <v>49</v>
      </c>
      <c r="B55" s="32"/>
      <c r="C55" s="18"/>
      <c r="D55" s="9"/>
      <c r="E55" s="18"/>
      <c r="F55" s="27"/>
      <c r="G55" s="49"/>
      <c r="H55" s="49"/>
      <c r="I55" s="49"/>
      <c r="J55" s="6"/>
      <c r="K55" s="18"/>
      <c r="L55" s="9"/>
      <c r="N55" s="27"/>
      <c r="O55" s="49"/>
      <c r="P55" s="6"/>
      <c r="Q55" s="18"/>
      <c r="R55" s="27"/>
      <c r="S55" s="49"/>
      <c r="T55" s="49"/>
      <c r="U55" s="49"/>
      <c r="V55" s="6"/>
      <c r="W55" s="48"/>
      <c r="X55" s="2" t="str">
        <f t="shared" si="17"/>
        <v/>
      </c>
      <c r="Z55" s="2" t="str">
        <f t="shared" si="16"/>
        <v/>
      </c>
      <c r="AB55" s="2" t="str">
        <f t="shared" si="18"/>
        <v/>
      </c>
      <c r="AC55" s="48"/>
      <c r="AD55" s="2" t="str">
        <f t="shared" si="19"/>
        <v/>
      </c>
      <c r="AE55" s="48"/>
      <c r="AF55" s="2" t="str">
        <f t="shared" si="20"/>
        <v/>
      </c>
      <c r="AH55" s="2" t="str">
        <f t="shared" si="10"/>
        <v/>
      </c>
      <c r="AI55" s="48"/>
      <c r="AJ55" s="2" t="str">
        <f t="shared" si="21"/>
        <v>-</v>
      </c>
      <c r="AK55" s="48"/>
      <c r="AL55" s="41">
        <f t="shared" si="22"/>
        <v>0</v>
      </c>
      <c r="AM55" s="18">
        <f t="shared" si="11"/>
        <v>0</v>
      </c>
      <c r="AN55" s="18">
        <f t="shared" si="23"/>
        <v>0</v>
      </c>
      <c r="AO55" s="18">
        <f t="shared" si="24"/>
        <v>0</v>
      </c>
      <c r="AP55" s="18" t="str">
        <f t="shared" si="25"/>
        <v/>
      </c>
      <c r="AQ55" s="18" t="str">
        <f t="shared" si="26"/>
        <v/>
      </c>
      <c r="AR55" s="18">
        <f t="shared" si="13"/>
        <v>0</v>
      </c>
      <c r="AS55" s="18">
        <f t="shared" si="14"/>
        <v>0</v>
      </c>
      <c r="AT55" s="39" t="str">
        <f t="shared" si="15"/>
        <v/>
      </c>
    </row>
    <row r="56" spans="1:46" ht="14">
      <c r="A56" s="16">
        <v>50</v>
      </c>
      <c r="B56" s="31"/>
      <c r="C56" s="19"/>
      <c r="D56" s="10"/>
      <c r="E56" s="19"/>
      <c r="F56" s="28"/>
      <c r="G56" s="50"/>
      <c r="H56" s="50"/>
      <c r="I56" s="50"/>
      <c r="J56" s="7"/>
      <c r="K56" s="19"/>
      <c r="L56" s="10"/>
      <c r="M56" s="3"/>
      <c r="N56" s="28"/>
      <c r="O56" s="50"/>
      <c r="P56" s="7"/>
      <c r="Q56" s="19"/>
      <c r="R56" s="28"/>
      <c r="S56" s="50"/>
      <c r="T56" s="50"/>
      <c r="U56" s="50"/>
      <c r="V56" s="7"/>
      <c r="W56" s="3"/>
      <c r="X56" s="4" t="str">
        <f t="shared" si="17"/>
        <v/>
      </c>
      <c r="Y56" s="3"/>
      <c r="Z56" s="4" t="str">
        <f t="shared" si="16"/>
        <v/>
      </c>
      <c r="AA56" s="3"/>
      <c r="AB56" s="4" t="str">
        <f t="shared" si="18"/>
        <v/>
      </c>
      <c r="AC56" s="3"/>
      <c r="AD56" s="4" t="str">
        <f t="shared" si="19"/>
        <v/>
      </c>
      <c r="AE56" s="3"/>
      <c r="AF56" s="4" t="str">
        <f t="shared" si="20"/>
        <v/>
      </c>
      <c r="AG56" s="3"/>
      <c r="AH56" s="4" t="str">
        <f t="shared" si="10"/>
        <v/>
      </c>
      <c r="AI56" s="3"/>
      <c r="AJ56" s="4" t="str">
        <f t="shared" si="21"/>
        <v>-</v>
      </c>
      <c r="AK56" s="48"/>
      <c r="AL56" s="41">
        <f t="shared" si="22"/>
        <v>0</v>
      </c>
      <c r="AM56" s="18">
        <f t="shared" si="11"/>
        <v>0</v>
      </c>
      <c r="AN56" s="18">
        <f t="shared" si="23"/>
        <v>0</v>
      </c>
      <c r="AO56" s="18">
        <f t="shared" si="24"/>
        <v>0</v>
      </c>
      <c r="AP56" s="18" t="str">
        <f t="shared" si="25"/>
        <v/>
      </c>
      <c r="AQ56" s="18" t="str">
        <f t="shared" si="26"/>
        <v/>
      </c>
      <c r="AR56" s="18">
        <f t="shared" si="13"/>
        <v>0</v>
      </c>
      <c r="AS56" s="18">
        <f t="shared" si="14"/>
        <v>0</v>
      </c>
      <c r="AT56" s="39" t="str">
        <f t="shared" si="15"/>
        <v/>
      </c>
    </row>
    <row r="57" spans="1:46" ht="14">
      <c r="A57" s="15">
        <v>51</v>
      </c>
      <c r="B57" s="32"/>
      <c r="C57" s="18"/>
      <c r="D57" s="9"/>
      <c r="E57" s="18"/>
      <c r="F57" s="27"/>
      <c r="G57" s="49"/>
      <c r="H57" s="49"/>
      <c r="I57" s="49"/>
      <c r="J57" s="6"/>
      <c r="K57" s="18"/>
      <c r="L57" s="9"/>
      <c r="N57" s="27"/>
      <c r="O57" s="49"/>
      <c r="P57" s="6"/>
      <c r="Q57" s="18"/>
      <c r="R57" s="27"/>
      <c r="S57" s="49"/>
      <c r="T57" s="49"/>
      <c r="U57" s="49"/>
      <c r="V57" s="6"/>
      <c r="W57" s="48"/>
      <c r="X57" s="2" t="str">
        <f t="shared" si="17"/>
        <v/>
      </c>
      <c r="Z57" s="2" t="str">
        <f t="shared" si="16"/>
        <v/>
      </c>
      <c r="AB57" s="2" t="str">
        <f t="shared" si="18"/>
        <v/>
      </c>
      <c r="AC57" s="48"/>
      <c r="AD57" s="2" t="str">
        <f t="shared" si="19"/>
        <v/>
      </c>
      <c r="AE57" s="48"/>
      <c r="AF57" s="2" t="str">
        <f t="shared" si="20"/>
        <v/>
      </c>
      <c r="AH57" s="2" t="str">
        <f t="shared" si="10"/>
        <v/>
      </c>
      <c r="AI57" s="48"/>
      <c r="AJ57" s="2" t="str">
        <f t="shared" si="21"/>
        <v>-</v>
      </c>
      <c r="AK57" s="48"/>
      <c r="AL57" s="41">
        <f t="shared" si="22"/>
        <v>0</v>
      </c>
      <c r="AM57" s="18">
        <f t="shared" si="11"/>
        <v>0</v>
      </c>
      <c r="AN57" s="18">
        <f t="shared" si="23"/>
        <v>0</v>
      </c>
      <c r="AO57" s="18">
        <f t="shared" si="24"/>
        <v>0</v>
      </c>
      <c r="AP57" s="18" t="str">
        <f t="shared" si="25"/>
        <v/>
      </c>
      <c r="AQ57" s="18" t="str">
        <f t="shared" si="26"/>
        <v/>
      </c>
      <c r="AR57" s="18">
        <f t="shared" si="13"/>
        <v>0</v>
      </c>
      <c r="AS57" s="18">
        <f t="shared" si="14"/>
        <v>0</v>
      </c>
      <c r="AT57" s="39" t="str">
        <f t="shared" si="15"/>
        <v/>
      </c>
    </row>
    <row r="58" spans="1:46" ht="14">
      <c r="A58" s="16">
        <v>52</v>
      </c>
      <c r="B58" s="31"/>
      <c r="C58" s="19"/>
      <c r="D58" s="10"/>
      <c r="E58" s="19"/>
      <c r="F58" s="28"/>
      <c r="G58" s="50"/>
      <c r="H58" s="50"/>
      <c r="I58" s="50"/>
      <c r="J58" s="7"/>
      <c r="K58" s="19"/>
      <c r="L58" s="10"/>
      <c r="M58" s="3"/>
      <c r="N58" s="28"/>
      <c r="O58" s="50"/>
      <c r="P58" s="7"/>
      <c r="Q58" s="19"/>
      <c r="R58" s="28"/>
      <c r="S58" s="50"/>
      <c r="T58" s="50"/>
      <c r="U58" s="50"/>
      <c r="V58" s="7"/>
      <c r="W58" s="3"/>
      <c r="X58" s="4" t="str">
        <f t="shared" si="17"/>
        <v/>
      </c>
      <c r="Y58" s="3"/>
      <c r="Z58" s="4" t="str">
        <f t="shared" si="16"/>
        <v/>
      </c>
      <c r="AA58" s="3"/>
      <c r="AB58" s="4" t="str">
        <f t="shared" si="18"/>
        <v/>
      </c>
      <c r="AC58" s="3"/>
      <c r="AD58" s="4" t="str">
        <f t="shared" si="19"/>
        <v/>
      </c>
      <c r="AE58" s="3"/>
      <c r="AF58" s="4" t="str">
        <f t="shared" si="20"/>
        <v/>
      </c>
      <c r="AG58" s="3"/>
      <c r="AH58" s="4" t="str">
        <f t="shared" si="10"/>
        <v/>
      </c>
      <c r="AI58" s="3"/>
      <c r="AJ58" s="4" t="str">
        <f t="shared" si="21"/>
        <v>-</v>
      </c>
      <c r="AK58" s="48"/>
      <c r="AL58" s="41">
        <f t="shared" si="22"/>
        <v>0</v>
      </c>
      <c r="AM58" s="18">
        <f t="shared" si="11"/>
        <v>0</v>
      </c>
      <c r="AN58" s="18">
        <f t="shared" si="23"/>
        <v>0</v>
      </c>
      <c r="AO58" s="18">
        <f t="shared" si="24"/>
        <v>0</v>
      </c>
      <c r="AP58" s="18" t="str">
        <f t="shared" si="25"/>
        <v/>
      </c>
      <c r="AQ58" s="18" t="str">
        <f t="shared" si="26"/>
        <v/>
      </c>
      <c r="AR58" s="18">
        <f t="shared" si="13"/>
        <v>0</v>
      </c>
      <c r="AS58" s="18">
        <f t="shared" si="14"/>
        <v>0</v>
      </c>
      <c r="AT58" s="39" t="str">
        <f t="shared" si="15"/>
        <v/>
      </c>
    </row>
    <row r="59" spans="1:46" ht="14">
      <c r="A59" s="15">
        <v>53</v>
      </c>
      <c r="B59" s="32"/>
      <c r="C59" s="18"/>
      <c r="D59" s="9"/>
      <c r="E59" s="18"/>
      <c r="F59" s="27"/>
      <c r="G59" s="49"/>
      <c r="H59" s="49"/>
      <c r="I59" s="49"/>
      <c r="J59" s="6"/>
      <c r="K59" s="18"/>
      <c r="L59" s="9"/>
      <c r="N59" s="27"/>
      <c r="O59" s="49"/>
      <c r="P59" s="6"/>
      <c r="Q59" s="18"/>
      <c r="R59" s="27"/>
      <c r="S59" s="49"/>
      <c r="T59" s="49"/>
      <c r="U59" s="49"/>
      <c r="V59" s="6"/>
      <c r="W59" s="48"/>
      <c r="X59" s="2" t="str">
        <f t="shared" si="17"/>
        <v/>
      </c>
      <c r="Z59" s="2" t="str">
        <f t="shared" si="16"/>
        <v/>
      </c>
      <c r="AB59" s="2" t="str">
        <f t="shared" si="18"/>
        <v/>
      </c>
      <c r="AC59" s="48"/>
      <c r="AD59" s="2" t="str">
        <f t="shared" si="19"/>
        <v/>
      </c>
      <c r="AE59" s="48"/>
      <c r="AF59" s="2" t="str">
        <f t="shared" si="20"/>
        <v/>
      </c>
      <c r="AH59" s="2" t="str">
        <f t="shared" si="10"/>
        <v/>
      </c>
      <c r="AI59" s="48"/>
      <c r="AJ59" s="2" t="str">
        <f t="shared" si="21"/>
        <v>-</v>
      </c>
      <c r="AK59" s="48"/>
      <c r="AL59" s="41">
        <f t="shared" si="22"/>
        <v>0</v>
      </c>
      <c r="AM59" s="18">
        <f t="shared" si="11"/>
        <v>0</v>
      </c>
      <c r="AN59" s="18">
        <f t="shared" si="23"/>
        <v>0</v>
      </c>
      <c r="AO59" s="18">
        <f t="shared" si="24"/>
        <v>0</v>
      </c>
      <c r="AP59" s="18" t="str">
        <f t="shared" si="25"/>
        <v/>
      </c>
      <c r="AQ59" s="18" t="str">
        <f t="shared" si="26"/>
        <v/>
      </c>
      <c r="AR59" s="18">
        <f t="shared" si="13"/>
        <v>0</v>
      </c>
      <c r="AS59" s="18">
        <f t="shared" si="14"/>
        <v>0</v>
      </c>
      <c r="AT59" s="39" t="str">
        <f t="shared" si="15"/>
        <v/>
      </c>
    </row>
    <row r="60" spans="1:46" ht="14">
      <c r="A60" s="16">
        <v>54</v>
      </c>
      <c r="B60" s="31"/>
      <c r="C60" s="19"/>
      <c r="D60" s="10"/>
      <c r="E60" s="19"/>
      <c r="F60" s="28"/>
      <c r="G60" s="50"/>
      <c r="H60" s="50"/>
      <c r="I60" s="50"/>
      <c r="J60" s="7"/>
      <c r="K60" s="19"/>
      <c r="L60" s="10"/>
      <c r="M60" s="3"/>
      <c r="N60" s="28"/>
      <c r="O60" s="50"/>
      <c r="P60" s="7"/>
      <c r="Q60" s="19"/>
      <c r="R60" s="28"/>
      <c r="S60" s="50"/>
      <c r="T60" s="50"/>
      <c r="U60" s="50"/>
      <c r="V60" s="7"/>
      <c r="W60" s="3"/>
      <c r="X60" s="4" t="str">
        <f t="shared" si="17"/>
        <v/>
      </c>
      <c r="Y60" s="3"/>
      <c r="Z60" s="4" t="str">
        <f t="shared" si="16"/>
        <v/>
      </c>
      <c r="AA60" s="3"/>
      <c r="AB60" s="4" t="str">
        <f t="shared" si="18"/>
        <v/>
      </c>
      <c r="AC60" s="3"/>
      <c r="AD60" s="4" t="str">
        <f t="shared" si="19"/>
        <v/>
      </c>
      <c r="AE60" s="3"/>
      <c r="AF60" s="4" t="str">
        <f t="shared" si="20"/>
        <v/>
      </c>
      <c r="AG60" s="3"/>
      <c r="AH60" s="4" t="str">
        <f t="shared" si="10"/>
        <v/>
      </c>
      <c r="AI60" s="3"/>
      <c r="AJ60" s="4" t="str">
        <f t="shared" si="21"/>
        <v>-</v>
      </c>
      <c r="AK60" s="48"/>
      <c r="AL60" s="41">
        <f t="shared" si="22"/>
        <v>0</v>
      </c>
      <c r="AM60" s="18">
        <f t="shared" si="11"/>
        <v>0</v>
      </c>
      <c r="AN60" s="18">
        <f t="shared" si="23"/>
        <v>0</v>
      </c>
      <c r="AO60" s="18">
        <f t="shared" si="24"/>
        <v>0</v>
      </c>
      <c r="AP60" s="18" t="str">
        <f t="shared" si="25"/>
        <v/>
      </c>
      <c r="AQ60" s="18" t="str">
        <f t="shared" si="26"/>
        <v/>
      </c>
      <c r="AR60" s="18">
        <f t="shared" si="13"/>
        <v>0</v>
      </c>
      <c r="AS60" s="18">
        <f t="shared" si="14"/>
        <v>0</v>
      </c>
      <c r="AT60" s="39" t="str">
        <f t="shared" si="15"/>
        <v/>
      </c>
    </row>
    <row r="61" spans="1:46" ht="14">
      <c r="A61" s="15">
        <v>55</v>
      </c>
      <c r="B61" s="32"/>
      <c r="C61" s="18"/>
      <c r="D61" s="9"/>
      <c r="E61" s="18"/>
      <c r="F61" s="27"/>
      <c r="G61" s="49"/>
      <c r="H61" s="49"/>
      <c r="I61" s="49"/>
      <c r="J61" s="6"/>
      <c r="K61" s="18"/>
      <c r="L61" s="9"/>
      <c r="N61" s="27"/>
      <c r="O61" s="49"/>
      <c r="P61" s="6"/>
      <c r="Q61" s="18"/>
      <c r="R61" s="27"/>
      <c r="S61" s="49"/>
      <c r="T61" s="49"/>
      <c r="U61" s="49"/>
      <c r="V61" s="6"/>
      <c r="W61" s="48"/>
      <c r="X61" s="2" t="str">
        <f t="shared" si="17"/>
        <v/>
      </c>
      <c r="Z61" s="2" t="str">
        <f t="shared" si="16"/>
        <v/>
      </c>
      <c r="AB61" s="2" t="str">
        <f t="shared" si="18"/>
        <v/>
      </c>
      <c r="AC61" s="48"/>
      <c r="AD61" s="2" t="str">
        <f t="shared" si="19"/>
        <v/>
      </c>
      <c r="AE61" s="48"/>
      <c r="AF61" s="2" t="str">
        <f t="shared" si="20"/>
        <v/>
      </c>
      <c r="AH61" s="2" t="str">
        <f t="shared" si="10"/>
        <v/>
      </c>
      <c r="AI61" s="48"/>
      <c r="AJ61" s="2" t="str">
        <f t="shared" si="21"/>
        <v>-</v>
      </c>
      <c r="AK61" s="48"/>
      <c r="AL61" s="41">
        <f t="shared" si="22"/>
        <v>0</v>
      </c>
      <c r="AM61" s="18">
        <f t="shared" si="11"/>
        <v>0</v>
      </c>
      <c r="AN61" s="18">
        <f t="shared" si="23"/>
        <v>0</v>
      </c>
      <c r="AO61" s="18">
        <f t="shared" si="24"/>
        <v>0</v>
      </c>
      <c r="AP61" s="18" t="str">
        <f t="shared" si="25"/>
        <v/>
      </c>
      <c r="AQ61" s="18" t="str">
        <f t="shared" si="26"/>
        <v/>
      </c>
      <c r="AR61" s="18">
        <f t="shared" si="13"/>
        <v>0</v>
      </c>
      <c r="AS61" s="18">
        <f t="shared" si="14"/>
        <v>0</v>
      </c>
      <c r="AT61" s="39" t="str">
        <f t="shared" si="15"/>
        <v/>
      </c>
    </row>
    <row r="62" spans="1:46" ht="14">
      <c r="A62" s="16">
        <v>56</v>
      </c>
      <c r="B62" s="31"/>
      <c r="C62" s="19"/>
      <c r="D62" s="10"/>
      <c r="E62" s="19"/>
      <c r="F62" s="28"/>
      <c r="G62" s="50"/>
      <c r="H62" s="50"/>
      <c r="I62" s="50"/>
      <c r="J62" s="7"/>
      <c r="K62" s="19"/>
      <c r="L62" s="10"/>
      <c r="M62" s="3"/>
      <c r="N62" s="28"/>
      <c r="O62" s="50"/>
      <c r="P62" s="7"/>
      <c r="Q62" s="19"/>
      <c r="R62" s="28"/>
      <c r="S62" s="50"/>
      <c r="T62" s="50"/>
      <c r="U62" s="50"/>
      <c r="V62" s="7"/>
      <c r="W62" s="3"/>
      <c r="X62" s="4" t="str">
        <f t="shared" si="17"/>
        <v/>
      </c>
      <c r="Y62" s="3"/>
      <c r="Z62" s="4" t="str">
        <f t="shared" si="16"/>
        <v/>
      </c>
      <c r="AA62" s="3"/>
      <c r="AB62" s="4" t="str">
        <f t="shared" si="18"/>
        <v/>
      </c>
      <c r="AC62" s="3"/>
      <c r="AD62" s="4" t="str">
        <f t="shared" si="19"/>
        <v/>
      </c>
      <c r="AE62" s="3"/>
      <c r="AF62" s="4" t="str">
        <f t="shared" si="20"/>
        <v/>
      </c>
      <c r="AG62" s="3"/>
      <c r="AH62" s="4" t="str">
        <f t="shared" si="10"/>
        <v/>
      </c>
      <c r="AI62" s="3"/>
      <c r="AJ62" s="4" t="str">
        <f t="shared" si="21"/>
        <v>-</v>
      </c>
      <c r="AK62" s="48"/>
      <c r="AL62" s="41">
        <f t="shared" si="22"/>
        <v>0</v>
      </c>
      <c r="AM62" s="18">
        <f t="shared" si="11"/>
        <v>0</v>
      </c>
      <c r="AN62" s="18">
        <f t="shared" si="23"/>
        <v>0</v>
      </c>
      <c r="AO62" s="18">
        <f t="shared" si="24"/>
        <v>0</v>
      </c>
      <c r="AP62" s="18" t="str">
        <f t="shared" si="25"/>
        <v/>
      </c>
      <c r="AQ62" s="18" t="str">
        <f t="shared" si="26"/>
        <v/>
      </c>
      <c r="AR62" s="18">
        <f t="shared" si="13"/>
        <v>0</v>
      </c>
      <c r="AS62" s="18">
        <f t="shared" si="14"/>
        <v>0</v>
      </c>
      <c r="AT62" s="39" t="str">
        <f t="shared" si="15"/>
        <v/>
      </c>
    </row>
    <row r="63" spans="1:46" ht="14">
      <c r="A63" s="15">
        <v>57</v>
      </c>
      <c r="B63" s="32"/>
      <c r="C63" s="18"/>
      <c r="D63" s="9"/>
      <c r="E63" s="18"/>
      <c r="F63" s="27"/>
      <c r="G63" s="49"/>
      <c r="H63" s="49"/>
      <c r="I63" s="49"/>
      <c r="J63" s="6"/>
      <c r="K63" s="18"/>
      <c r="L63" s="9"/>
      <c r="N63" s="27"/>
      <c r="O63" s="49"/>
      <c r="P63" s="6"/>
      <c r="Q63" s="18"/>
      <c r="R63" s="27"/>
      <c r="S63" s="49"/>
      <c r="T63" s="49"/>
      <c r="U63" s="49"/>
      <c r="V63" s="6"/>
      <c r="W63" s="48"/>
      <c r="X63" s="2" t="str">
        <f t="shared" si="17"/>
        <v/>
      </c>
      <c r="Z63" s="2" t="str">
        <f t="shared" si="16"/>
        <v/>
      </c>
      <c r="AB63" s="2" t="str">
        <f t="shared" si="18"/>
        <v/>
      </c>
      <c r="AC63" s="48"/>
      <c r="AD63" s="2" t="str">
        <f t="shared" si="19"/>
        <v/>
      </c>
      <c r="AE63" s="48"/>
      <c r="AF63" s="2" t="str">
        <f t="shared" si="20"/>
        <v/>
      </c>
      <c r="AH63" s="2" t="str">
        <f t="shared" si="10"/>
        <v/>
      </c>
      <c r="AI63" s="48"/>
      <c r="AJ63" s="2" t="str">
        <f t="shared" si="21"/>
        <v>-</v>
      </c>
      <c r="AK63" s="48"/>
      <c r="AL63" s="41">
        <f t="shared" si="22"/>
        <v>0</v>
      </c>
      <c r="AM63" s="18">
        <f t="shared" si="11"/>
        <v>0</v>
      </c>
      <c r="AN63" s="18">
        <f t="shared" si="23"/>
        <v>0</v>
      </c>
      <c r="AO63" s="18">
        <f t="shared" si="24"/>
        <v>0</v>
      </c>
      <c r="AP63" s="18" t="str">
        <f t="shared" si="25"/>
        <v/>
      </c>
      <c r="AQ63" s="18" t="str">
        <f t="shared" si="26"/>
        <v/>
      </c>
      <c r="AR63" s="18">
        <f t="shared" si="13"/>
        <v>0</v>
      </c>
      <c r="AS63" s="18">
        <f t="shared" si="14"/>
        <v>0</v>
      </c>
      <c r="AT63" s="39" t="str">
        <f t="shared" si="15"/>
        <v/>
      </c>
    </row>
    <row r="64" spans="1:46" ht="14">
      <c r="A64" s="16">
        <v>58</v>
      </c>
      <c r="B64" s="31"/>
      <c r="C64" s="19"/>
      <c r="D64" s="10"/>
      <c r="E64" s="19"/>
      <c r="F64" s="28"/>
      <c r="G64" s="50"/>
      <c r="H64" s="50"/>
      <c r="I64" s="50"/>
      <c r="J64" s="7"/>
      <c r="K64" s="19"/>
      <c r="L64" s="10"/>
      <c r="M64" s="3"/>
      <c r="N64" s="28"/>
      <c r="O64" s="50"/>
      <c r="P64" s="7"/>
      <c r="Q64" s="19"/>
      <c r="R64" s="28"/>
      <c r="S64" s="50"/>
      <c r="T64" s="50"/>
      <c r="U64" s="50"/>
      <c r="V64" s="7"/>
      <c r="W64" s="3"/>
      <c r="X64" s="4" t="str">
        <f t="shared" si="17"/>
        <v/>
      </c>
      <c r="Y64" s="3"/>
      <c r="Z64" s="4" t="str">
        <f t="shared" si="16"/>
        <v/>
      </c>
      <c r="AA64" s="3"/>
      <c r="AB64" s="4" t="str">
        <f t="shared" si="18"/>
        <v/>
      </c>
      <c r="AC64" s="3"/>
      <c r="AD64" s="4" t="str">
        <f t="shared" si="19"/>
        <v/>
      </c>
      <c r="AE64" s="3"/>
      <c r="AF64" s="4" t="str">
        <f t="shared" si="20"/>
        <v/>
      </c>
      <c r="AG64" s="3"/>
      <c r="AH64" s="4" t="str">
        <f t="shared" si="10"/>
        <v/>
      </c>
      <c r="AI64" s="3"/>
      <c r="AJ64" s="4" t="str">
        <f t="shared" si="21"/>
        <v>-</v>
      </c>
      <c r="AK64" s="48"/>
      <c r="AL64" s="41">
        <f t="shared" si="22"/>
        <v>0</v>
      </c>
      <c r="AM64" s="18">
        <f t="shared" si="11"/>
        <v>0</v>
      </c>
      <c r="AN64" s="18">
        <f t="shared" si="23"/>
        <v>0</v>
      </c>
      <c r="AO64" s="18">
        <f t="shared" si="24"/>
        <v>0</v>
      </c>
      <c r="AP64" s="18" t="str">
        <f t="shared" si="25"/>
        <v/>
      </c>
      <c r="AQ64" s="18" t="str">
        <f t="shared" si="26"/>
        <v/>
      </c>
      <c r="AR64" s="18">
        <f t="shared" si="13"/>
        <v>0</v>
      </c>
      <c r="AS64" s="18">
        <f t="shared" si="14"/>
        <v>0</v>
      </c>
      <c r="AT64" s="39" t="str">
        <f t="shared" si="15"/>
        <v/>
      </c>
    </row>
    <row r="65" spans="1:46" ht="14">
      <c r="A65" s="15">
        <v>59</v>
      </c>
      <c r="B65" s="32"/>
      <c r="C65" s="18"/>
      <c r="D65" s="9"/>
      <c r="E65" s="18"/>
      <c r="F65" s="27"/>
      <c r="G65" s="49"/>
      <c r="H65" s="49"/>
      <c r="I65" s="49"/>
      <c r="J65" s="6"/>
      <c r="K65" s="18"/>
      <c r="L65" s="9"/>
      <c r="N65" s="27"/>
      <c r="O65" s="49"/>
      <c r="P65" s="6"/>
      <c r="Q65" s="18"/>
      <c r="R65" s="27"/>
      <c r="S65" s="49"/>
      <c r="T65" s="49"/>
      <c r="U65" s="49"/>
      <c r="V65" s="6"/>
      <c r="W65" s="48"/>
      <c r="X65" s="2" t="str">
        <f t="shared" si="17"/>
        <v/>
      </c>
      <c r="Z65" s="2" t="str">
        <f t="shared" si="16"/>
        <v/>
      </c>
      <c r="AB65" s="2" t="str">
        <f t="shared" si="18"/>
        <v/>
      </c>
      <c r="AC65" s="48"/>
      <c r="AD65" s="2" t="str">
        <f t="shared" si="19"/>
        <v/>
      </c>
      <c r="AE65" s="48"/>
      <c r="AF65" s="2" t="str">
        <f t="shared" si="20"/>
        <v/>
      </c>
      <c r="AH65" s="2" t="str">
        <f t="shared" si="10"/>
        <v/>
      </c>
      <c r="AI65" s="48"/>
      <c r="AJ65" s="2" t="str">
        <f t="shared" si="21"/>
        <v>-</v>
      </c>
      <c r="AK65" s="48"/>
      <c r="AL65" s="41">
        <f t="shared" si="22"/>
        <v>0</v>
      </c>
      <c r="AM65" s="18">
        <f t="shared" si="11"/>
        <v>0</v>
      </c>
      <c r="AN65" s="18">
        <f t="shared" si="23"/>
        <v>0</v>
      </c>
      <c r="AO65" s="18">
        <f t="shared" si="24"/>
        <v>0</v>
      </c>
      <c r="AP65" s="18" t="str">
        <f t="shared" si="25"/>
        <v/>
      </c>
      <c r="AQ65" s="18" t="str">
        <f t="shared" si="26"/>
        <v/>
      </c>
      <c r="AR65" s="18">
        <f t="shared" si="13"/>
        <v>0</v>
      </c>
      <c r="AS65" s="18">
        <f t="shared" si="14"/>
        <v>0</v>
      </c>
      <c r="AT65" s="39" t="str">
        <f t="shared" si="15"/>
        <v/>
      </c>
    </row>
    <row r="66" spans="1:46" ht="15" thickBot="1">
      <c r="A66" s="17">
        <v>60</v>
      </c>
      <c r="B66" s="44"/>
      <c r="C66" s="19"/>
      <c r="D66" s="11"/>
      <c r="E66" s="19"/>
      <c r="F66" s="29"/>
      <c r="G66" s="52"/>
      <c r="H66" s="52"/>
      <c r="I66" s="52"/>
      <c r="J66" s="8"/>
      <c r="K66" s="19"/>
      <c r="L66" s="11"/>
      <c r="M66" s="3"/>
      <c r="N66" s="29"/>
      <c r="O66" s="52"/>
      <c r="P66" s="8"/>
      <c r="Q66" s="19"/>
      <c r="R66" s="29"/>
      <c r="S66" s="52"/>
      <c r="T66" s="52"/>
      <c r="U66" s="52"/>
      <c r="V66" s="8"/>
      <c r="W66" s="3"/>
      <c r="X66" s="12" t="str">
        <f t="shared" si="17"/>
        <v/>
      </c>
      <c r="Y66" s="3"/>
      <c r="Z66" s="12" t="str">
        <f t="shared" si="16"/>
        <v/>
      </c>
      <c r="AA66" s="3"/>
      <c r="AB66" s="12" t="str">
        <f t="shared" si="18"/>
        <v/>
      </c>
      <c r="AC66" s="3"/>
      <c r="AD66" s="12" t="str">
        <f t="shared" si="19"/>
        <v/>
      </c>
      <c r="AE66" s="3"/>
      <c r="AF66" s="12" t="str">
        <f t="shared" si="20"/>
        <v/>
      </c>
      <c r="AG66" s="3"/>
      <c r="AH66" s="12" t="str">
        <f t="shared" si="10"/>
        <v/>
      </c>
      <c r="AI66" s="3"/>
      <c r="AJ66" s="12" t="str">
        <f t="shared" si="21"/>
        <v>-</v>
      </c>
      <c r="AK66" s="48"/>
      <c r="AL66" s="42">
        <f t="shared" si="22"/>
        <v>0</v>
      </c>
      <c r="AM66" s="43">
        <f t="shared" si="11"/>
        <v>0</v>
      </c>
      <c r="AN66" s="43">
        <f t="shared" si="23"/>
        <v>0</v>
      </c>
      <c r="AO66" s="43">
        <f t="shared" si="24"/>
        <v>0</v>
      </c>
      <c r="AP66" s="43" t="str">
        <f t="shared" si="25"/>
        <v/>
      </c>
      <c r="AQ66" s="43" t="str">
        <f t="shared" si="26"/>
        <v/>
      </c>
      <c r="AR66" s="43">
        <f t="shared" si="13"/>
        <v>0</v>
      </c>
      <c r="AS66" s="43">
        <f t="shared" si="14"/>
        <v>0</v>
      </c>
      <c r="AT66" s="40" t="str">
        <f t="shared" si="15"/>
        <v/>
      </c>
    </row>
    <row r="67" spans="1:46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48"/>
      <c r="Y67" s="5"/>
      <c r="AA67" s="5"/>
      <c r="AC67" s="5"/>
      <c r="AD67" s="48"/>
      <c r="AE67" s="5"/>
      <c r="AG67" s="5"/>
      <c r="AH67" s="5"/>
      <c r="AI67" s="5"/>
      <c r="AJ67" s="5"/>
      <c r="AK67" s="48"/>
      <c r="AL67" s="48"/>
      <c r="AN67" s="48"/>
      <c r="AO67" s="48"/>
      <c r="AP67" s="48"/>
      <c r="AQ67" s="48"/>
      <c r="AR67" s="48"/>
      <c r="AT67" s="48"/>
    </row>
    <row r="68" spans="1:46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48"/>
      <c r="Y68" s="5"/>
      <c r="AA68" s="5"/>
      <c r="AC68" s="5"/>
      <c r="AD68" s="48"/>
      <c r="AE68" s="5"/>
      <c r="AG68" s="5"/>
      <c r="AH68" s="5"/>
      <c r="AI68" s="5"/>
      <c r="AJ68" s="5"/>
      <c r="AK68" s="48"/>
      <c r="AL68" s="48"/>
      <c r="AN68" s="48"/>
      <c r="AO68" s="48"/>
      <c r="AP68" s="48"/>
      <c r="AQ68" s="48"/>
      <c r="AR68" s="48"/>
      <c r="AT68" s="48"/>
    </row>
    <row r="69" spans="1:46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48"/>
      <c r="Y69" s="5"/>
      <c r="AA69" s="5"/>
      <c r="AC69" s="5"/>
      <c r="AD69" s="48"/>
      <c r="AE69" s="5"/>
      <c r="AG69" s="5"/>
      <c r="AH69" s="5"/>
      <c r="AI69" s="5"/>
      <c r="AJ69" s="5"/>
      <c r="AK69" s="48"/>
      <c r="AL69" s="48"/>
      <c r="AN69" s="48"/>
      <c r="AO69" s="48"/>
      <c r="AP69" s="48"/>
      <c r="AQ69" s="48"/>
      <c r="AR69" s="48"/>
      <c r="AT69" s="48"/>
    </row>
    <row r="70" spans="1:46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48"/>
      <c r="Y70" s="5"/>
      <c r="AA70" s="5"/>
      <c r="AC70" s="5"/>
      <c r="AD70" s="48"/>
      <c r="AE70" s="5"/>
      <c r="AG70" s="5"/>
      <c r="AH70" s="5"/>
      <c r="AI70" s="5"/>
      <c r="AJ70" s="5"/>
      <c r="AK70" s="48"/>
      <c r="AL70" s="48"/>
      <c r="AN70" s="48"/>
      <c r="AO70" s="48"/>
      <c r="AP70" s="48"/>
      <c r="AQ70" s="48"/>
      <c r="AR70" s="48"/>
      <c r="AT70" s="48"/>
    </row>
  </sheetData>
  <sheetProtection sheet="1" objects="1" scenarios="1"/>
  <mergeCells count="6">
    <mergeCell ref="AL1:AT1"/>
    <mergeCell ref="A1:AJ1"/>
    <mergeCell ref="A2:AJ2"/>
    <mergeCell ref="F4:J4"/>
    <mergeCell ref="N4:P4"/>
    <mergeCell ref="R4:V4"/>
  </mergeCells>
  <conditionalFormatting sqref="AJ7:AJ66">
    <cfRule type="expression" dxfId="4" priority="3" stopIfTrue="1">
      <formula>MOD((AF7="")+(AD7="")+(Z7="")+(X7="")+(AB7=""),5)&gt;0</formula>
    </cfRule>
    <cfRule type="cellIs" priority="11" stopIfTrue="1" operator="equal">
      <formula>"-"</formula>
    </cfRule>
    <cfRule type="duplicateValues" dxfId="3" priority="12" stopIfTrue="1"/>
  </conditionalFormatting>
  <conditionalFormatting sqref="O7:O41 R7:V66 O43:O66">
    <cfRule type="cellIs" dxfId="2" priority="4" stopIfTrue="1" operator="equal">
      <formula>$AN$2</formula>
    </cfRule>
  </conditionalFormatting>
  <conditionalFormatting sqref="D7:D66">
    <cfRule type="cellIs" dxfId="1" priority="2" stopIfTrue="1" operator="equal">
      <formula>$AN$2</formula>
    </cfRule>
  </conditionalFormatting>
  <conditionalFormatting sqref="O42">
    <cfRule type="cellIs" dxfId="0" priority="1" stopIfTrue="1" operator="equal">
      <formula>$AN$2</formula>
    </cfRule>
  </conditionalFormatting>
  <dataValidations xWindow="803" yWindow="601" count="10">
    <dataValidation type="decimal" allowBlank="1" showErrorMessage="1" errorTitle="Enter Chart Score Component" error="Please enter the chart score component.  Must be between 0 and 2 points" promptTitle="Exam Score" prompt="Please enter the written test score.  Must be between 0 and 50" sqref="F7:J66">
      <formula1>0</formula1>
      <formula2>2</formula2>
    </dataValidation>
    <dataValidation type="decimal" allowBlank="1" showErrorMessage="1" errorTitle="Temp in Celsius" error="Must be between 0 and 100 degrees" promptTitle="Vehicle Mass" prompt="Please input the vehicle mass.  Must be between 250.0 and 2000.0 g" sqref="P7:P66">
      <formula1>0</formula1>
      <formula2>100</formula2>
    </dataValidation>
    <dataValidation type="list" allowBlank="1" showInputMessage="1" showErrorMessage="1" errorTitle="Select an option" error="Please select a valid option from the dropdown list" promptTitle="Competition Violations?" prompt="Select Y if there were any competition violations during this run.  N or leave blank if there weren't any." sqref="R7:R66">
      <formula1>$AN$2:$AN$3</formula1>
    </dataValidation>
    <dataValidation type="list" allowBlank="1" showInputMessage="1" showErrorMessage="1" errorTitle="Select an option" error="Please select a valid option from the dropdown list" promptTitle="No Device" prompt="Select Y if team didn't bring a device.  N or leave blank if they did." sqref="S7:S66">
      <formula1>$AN$2:$AN$3</formula1>
    </dataValidation>
    <dataValidation type="list" allowBlank="1" showInputMessage="1" showErrorMessage="1" errorTitle="Select an option" error="Please select a valid option from the dropdown list" promptTitle="DQd for Unsafe Operation?" prompt="Select Y if team was DQed for unsafe operation.  N or leave blank if not DQed." sqref="T7:T66">
      <formula1>$AN$2:$AN$3</formula1>
    </dataValidation>
    <dataValidation type="list" allowBlank="1" showInputMessage="1" showErrorMessage="1" errorTitle="Select an option" error="Please select a valid option from the dropdown list" promptTitle="Const. Violations Corrected?" prompt="Select Y if there were any construction violations corrected during the testing period.  N or leave blank if there weren't any." sqref="U7:U66">
      <formula1>$AN$2:$AN$3</formula1>
    </dataValidation>
    <dataValidation type="list" allowBlank="1" showInputMessage="1" showErrorMessage="1" errorTitle="Select an option" error="Please select a valid option from the dropdown list" promptTitle="Missed Impound?" prompt="Select Y if team missed impound.  N or leave blank if they didn't." sqref="V7:V66">
      <formula1>$AN$2:$AN$3</formula1>
    </dataValidation>
    <dataValidation type="decimal" allowBlank="1" showErrorMessage="1" errorTitle="Enter Exam Score" error="Please enter the written test score.  Must be between 0 and 500 points" promptTitle="Exam Score" prompt="Please enter the written test score.  Must be between 0 and 50" sqref="L7:L66">
      <formula1>0</formula1>
      <formula2>500</formula2>
    </dataValidation>
    <dataValidation type="decimal" allowBlank="1" showInputMessage="1" showErrorMessage="1" errorTitle="Ice Water Bonus" error="Number must be between 0 and 50" promptTitle="Ice Water?" prompt="Enter amount of ice water team added (0 - 50 ml)" sqref="D7:D66">
      <formula1>0</formula1>
      <formula2>50</formula2>
    </dataValidation>
    <dataValidation type="decimal" allowBlank="1" showInputMessage="1" showErrorMessage="1" errorTitle="Temp in Celsius" error="Must be between 0 and 100 degrees" promptTitle="Temp in Celsius" sqref="N7:O66">
      <formula1>0</formula1>
      <formula2>100</formula2>
    </dataValidation>
  </dataValidations>
  <printOptions horizontalCentered="1" verticalCentered="1"/>
  <pageMargins left="0.25" right="0.25" top="0.75" bottom="0.75" header="0.3" footer="0.3"/>
  <pageSetup scale="50" orientation="landscape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Alan Chalker</dc:creator>
  <cp:keywords/>
  <dc:description/>
  <cp:lastModifiedBy>Tammy Brown</cp:lastModifiedBy>
  <cp:revision/>
  <dcterms:created xsi:type="dcterms:W3CDTF">2009-01-07T04:55:29Z</dcterms:created>
  <dcterms:modified xsi:type="dcterms:W3CDTF">2018-02-04T23:38:09Z</dcterms:modified>
  <cp:category/>
  <cp:contentStatus/>
</cp:coreProperties>
</file>